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t\sv-iss-felles\iss-admfelles\Studiekonsulent_sosiologi_MA\Programraad\2018\26_09_18\Pensum\SOS1003\"/>
    </mc:Choice>
  </mc:AlternateContent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6" i="1"/>
  <c r="E29" i="1" l="1"/>
  <c r="E28" i="1"/>
  <c r="E27" i="1"/>
  <c r="E26" i="1"/>
  <c r="E25" i="1"/>
  <c r="E24" i="1"/>
  <c r="E23" i="1"/>
  <c r="E62" i="1"/>
  <c r="E61" i="1"/>
  <c r="E60" i="1"/>
  <c r="E30" i="1"/>
  <c r="E48" i="1"/>
  <c r="E47" i="1"/>
  <c r="E32" i="1"/>
  <c r="E31" i="1"/>
  <c r="Q22" i="1"/>
  <c r="P22" i="1"/>
  <c r="O22" i="1"/>
  <c r="E16" i="1"/>
  <c r="E35" i="1"/>
  <c r="E34" i="1"/>
  <c r="E33" i="1"/>
  <c r="E44" i="1"/>
  <c r="E19" i="1"/>
  <c r="E43" i="1"/>
  <c r="E49" i="1"/>
  <c r="E15" i="1"/>
  <c r="E14" i="1"/>
  <c r="E13" i="1"/>
  <c r="E41" i="1"/>
  <c r="E40" i="1"/>
  <c r="E39" i="1"/>
  <c r="E69" i="1" l="1"/>
</calcChain>
</file>

<file path=xl/sharedStrings.xml><?xml version="1.0" encoding="utf-8"?>
<sst xmlns="http://schemas.openxmlformats.org/spreadsheetml/2006/main" count="90" uniqueCount="90">
  <si>
    <t>*Simmel, Georg (2001): Pengar og det moderne samfunnet, Sosiologi i dag nr.3:69-83</t>
  </si>
  <si>
    <t>*Collins, Randall (1988): Durkheimian Theory of Moral Solidarity, utdrag fra Collins, R., Theoretical Sociology, Orlando, Florida: Harcourt Brace &amp; Company. (188-201)</t>
  </si>
  <si>
    <t>*Collins, Randall (1992): The Nonrational Foundations of Rationality, utdrag fra Collins, R., Sociological Insight – An Introduction to Non-Obvious Sociology, New York &amp; Oxford: Oxford University Press. (3-29)</t>
  </si>
  <si>
    <t>*Engelstad, Fredrik (1990) ”En presisering av fremmedgjøringens dimensjoner”, utdrag fra Engelstad, F., Likhet og styring, Oslo: Universitetsforlaget. (221-224)</t>
  </si>
  <si>
    <t>*Nafstad, Petter (1996): George Herbert Mead, utdrag fra Nafstad, P., Europeisk filosofi – med retninger innenfor nyere sosialfilosofi, Oslo: Cappelen Akademisk Forlag. (441-447)</t>
  </si>
  <si>
    <t>*Simmel, Georg (1971): Sociability, i Levine, D.N. (Red.) Georg Simmel on Individuality and Social Forms, Chigago and London: The University of Chigago Press. (127-140)</t>
  </si>
  <si>
    <t>Borger og proletar (med Birkelands innledning)</t>
  </si>
  <si>
    <t>13-24</t>
  </si>
  <si>
    <t>Det fremmedgjorte arbeidet (m Birkelands innledning)</t>
  </si>
  <si>
    <t>25-38</t>
  </si>
  <si>
    <t>Den tyske ideologi</t>
  </si>
  <si>
    <t>48-65</t>
  </si>
  <si>
    <t>LÆREBOK</t>
  </si>
  <si>
    <t>MARX</t>
  </si>
  <si>
    <t>DURKHEIM:</t>
  </si>
  <si>
    <t>WEBER</t>
  </si>
  <si>
    <t>Klasse, stand, partier</t>
  </si>
  <si>
    <t>Herredømme</t>
  </si>
  <si>
    <t>Det legitime herredømmes tre rene typer</t>
  </si>
  <si>
    <t>51-70</t>
  </si>
  <si>
    <t>71-88</t>
  </si>
  <si>
    <t>89-104</t>
  </si>
  <si>
    <t>SIMMEL</t>
  </si>
  <si>
    <t>Weber, Max (1982): Makt og byråkrati, Oslo: Gyldendal Norsk Forlag.</t>
  </si>
  <si>
    <t xml:space="preserve">Birkeland, Åsmund (Red.,1992): Karl Marx: Arbeid, Kapital, Fremmedgjøring - Sentrale tekster av Karl Marx, Oslo: Falken Forlag. </t>
  </si>
  <si>
    <t>*Mead, Georg Herbert (1978) Lek, spill og den generaliserte andre. I Østberg (red) Handling og samfunn, 134-139</t>
  </si>
  <si>
    <t xml:space="preserve">Hughes, John A., Martin, Peter J. &amp; Sharrock, Wes W. (2003): Understanding Classical Sociology – Marx, Weber, Durkheim, London: SAGE Publications, 2. utgave. </t>
  </si>
  <si>
    <t>i Østerberg, D (red) Handling og samfunn, Pax 1978</t>
  </si>
  <si>
    <t xml:space="preserve">Østerberg, Dag (2016):  Sosiologiens nøkkelbegreper, Oslo: Cappelen Akademisk forlag. </t>
  </si>
  <si>
    <t>Østerberg, Dag (2016) Herredømme og kontroll 116-122</t>
  </si>
  <si>
    <t>Østerberg, Dag (2016) Solidaritet - mekanisk og organisk 32-37</t>
  </si>
  <si>
    <t>Østerberg, Dag (2016) Anomi 38-43</t>
  </si>
  <si>
    <t>Østerberg, Dag (2016) Sosial funksjon 105-115</t>
  </si>
  <si>
    <t>Hovedbegreper i Kapitalen (99-119)</t>
  </si>
  <si>
    <t>@Wallerstein, Immanuel (1997) Eurocentrism and its avatars: The dilemmas of social science. In Sociological Bulletin</t>
  </si>
  <si>
    <t>Østerberg, Dag (2016) Samfunnsklasser, klassekamp og sosiale bevegelser 123-132</t>
  </si>
  <si>
    <t>Østerberg, Dag (2017) Stand og referansegruppe 137-141</t>
  </si>
  <si>
    <t>@ Malešević, Siniša (2004) Classical Sociological Theory and Ethnicity</t>
  </si>
  <si>
    <t>@Sydie, R.A. (1994) Sex and the sociological fathers. In Canadian Review of Sociology</t>
  </si>
  <si>
    <t>KLASSIKERNES POLITISKE SOSIOLOGI</t>
  </si>
  <si>
    <t>Giddens, Anthony (1995) Politics and sociology in the thought of Max Weber. In Politics, Sociology and Social Theory</t>
  </si>
  <si>
    <t>Giddens, Anthony (1977) Durkheim's political sociology. In Studies in social and politcal theory</t>
  </si>
  <si>
    <t>Giddens, Anthony (1982) Durkheim, socialism and Marxism. In Profiles and critique in social theory</t>
  </si>
  <si>
    <t>*Du Bois, W. E. B. 1903. The Souls of Black Folk. Champaign, Ill: Project Gutenberg, (“Of Our Spiritual Strivings.”), side 3-20. (18 s.)</t>
  </si>
  <si>
    <t>*Du Bois, W. E. B. 1903. Darkwater, Champaign, Ill: Project Gutenberg, (“The Souls of White Folk”), side 128-137 (21 s.)</t>
  </si>
  <si>
    <t>*Marx, Karl (1995 [1890]): "Forvandling av penger til kapital", i Marx Kapitalen 1. Oslo: Oktober,  side 171-206 (36 s.).</t>
  </si>
  <si>
    <t>Østerbergs innledning, 7-22</t>
  </si>
  <si>
    <t>Innledning 23-34</t>
  </si>
  <si>
    <t>Annet kapittel: Det egoisitske selvmord</t>
  </si>
  <si>
    <t>underkap V i Tredje kapitteL: Det egoistiske selvmord, familie og politikk</t>
  </si>
  <si>
    <t>Fjerde kapittal: Det altruistiske selvmord</t>
  </si>
  <si>
    <t>103-113</t>
  </si>
  <si>
    <t>91-102</t>
  </si>
  <si>
    <t>7-22</t>
  </si>
  <si>
    <t>23-34</t>
  </si>
  <si>
    <t>43-79</t>
  </si>
  <si>
    <t>Femte kapittel: Det anmoiske selvmord</t>
  </si>
  <si>
    <t>126-162</t>
  </si>
  <si>
    <t>163-184</t>
  </si>
  <si>
    <t>Sjette kapittel: Selvmordets sosiale element</t>
  </si>
  <si>
    <t>BØKER</t>
  </si>
  <si>
    <t>Durkheim, Emile (2001) Selvmordert</t>
  </si>
  <si>
    <t>Utdragene fra disse er spesifisert under</t>
  </si>
  <si>
    <t>*Durkeheim, Emile (1978) Tenkningens sosiale vilkår. I Østerberg (red) Handling og samfunn.195-203</t>
  </si>
  <si>
    <t>TOTALT</t>
  </si>
  <si>
    <t>DU BOIS</t>
  </si>
  <si>
    <t>KLASSIKERNES BLINDSONER?</t>
  </si>
  <si>
    <t>Utdrag fra Birkeland, Åsmund: Karl Marx</t>
  </si>
  <si>
    <t>Utdrag fra Durkheim, Emile (3. utg. 2000): Selvmordet,</t>
  </si>
  <si>
    <t>Utdrag fra Weber, Makt og byråkrati</t>
  </si>
  <si>
    <t>107-115. 126-128</t>
  </si>
  <si>
    <t>(Deler av) Byråkrati</t>
  </si>
  <si>
    <t>MEAD</t>
  </si>
  <si>
    <t>Simmel, Georg (1978) Storbyene og åndslivet. i Østerberg, D (red) Handling og samfunn, Pax 1978</t>
  </si>
  <si>
    <r>
      <t>Aakvaag, Gunnar C. 2008. </t>
    </r>
    <r>
      <rPr>
        <i/>
        <sz val="12"/>
        <color rgb="FFFF0000"/>
        <rFont val="Arial"/>
        <family val="2"/>
      </rPr>
      <t>Moderne sosiologisk teori</t>
    </r>
    <r>
      <rPr>
        <sz val="12"/>
        <color rgb="FFFF0000"/>
        <rFont val="Arial"/>
        <family val="2"/>
      </rPr>
      <t>, Oslo: Abstrakt forlag, side 40-62, 229-257. (52 s.)</t>
    </r>
  </si>
  <si>
    <r>
      <t>Dillon, Michele (2014): Introduction to sociological theory. </t>
    </r>
    <r>
      <rPr>
        <i/>
        <sz val="12"/>
        <color rgb="FFFF0000"/>
        <rFont val="Arial"/>
        <family val="2"/>
      </rPr>
      <t>Theorists, Concepts and their Applicability to the Twenty-First Century</t>
    </r>
    <r>
      <rPr>
        <sz val="12"/>
        <color rgb="FFFF0000"/>
        <rFont val="Arial"/>
        <family val="2"/>
      </rPr>
      <t>. Malden, MA: Wiley-Blackwell, side 1-154, 393-426 (187 s.). </t>
    </r>
  </si>
  <si>
    <r>
      <t>Weber, Max (2007): </t>
    </r>
    <r>
      <rPr>
        <i/>
        <sz val="12"/>
        <color rgb="FFFF0000"/>
        <rFont val="Arial"/>
        <family val="2"/>
      </rPr>
      <t>Den protestantiske etikk og kapitalismens ånd</t>
    </r>
    <r>
      <rPr>
        <sz val="12"/>
        <color rgb="FFFF0000"/>
        <rFont val="Arial"/>
        <family val="2"/>
      </rPr>
      <t>. Oslo: Gyldendal. (Kapitlet som heter "Kapitalismens ånd" og kapitlet som heter "Askese og kapitalistisk ånd) (40 s.).</t>
    </r>
  </si>
  <si>
    <t>* Durkheim, Emile. (1995 [1915]). The Elementary Forms of the Religious Life. London: George Allen, side 33-44 (12 s.)</t>
  </si>
  <si>
    <r>
      <t>*Fanon, Frantz. 2017 [1952]. «Den svartes levde erfaring». I </t>
    </r>
    <r>
      <rPr>
        <i/>
        <sz val="12"/>
        <color rgb="FFFF0000"/>
        <rFont val="Arial"/>
        <family val="2"/>
      </rPr>
      <t>AGORA</t>
    </r>
    <r>
      <rPr>
        <sz val="12"/>
        <color rgb="FFFF0000"/>
        <rFont val="Arial"/>
        <family val="2"/>
      </rPr>
      <t> nr 174-197 (23 s.)</t>
    </r>
  </si>
  <si>
    <r>
      <t>*Luhmann, Niklas 1995 (1980): “Magtkredsløb og ret I demokratier”. I </t>
    </r>
    <r>
      <rPr>
        <i/>
        <sz val="12"/>
        <color rgb="FFFF0000"/>
        <rFont val="Arial"/>
        <family val="2"/>
      </rPr>
      <t>Autopoiesis II. Utdvalgte tekster af Niklas Luhmann</t>
    </r>
    <r>
      <rPr>
        <sz val="12"/>
        <color rgb="FFFF0000"/>
        <rFont val="Arial"/>
        <family val="2"/>
      </rPr>
      <t>, utvalgt oversatt og kommentert av Margareta Bertilsson mfl. Købehavn: Politisk revy, side 116-128 (13 s.).</t>
    </r>
  </si>
  <si>
    <r>
      <t>*Parsons, Talcott 1988 (1955): “Den amerikanske familie: dens forhold til personligheten og samfunsstrukturen.” I </t>
    </r>
    <r>
      <rPr>
        <i/>
        <sz val="12"/>
        <color rgb="FFFF0000"/>
        <rFont val="Arial"/>
        <family val="2"/>
      </rPr>
      <t>Talcott Parsons sosiologiske essays</t>
    </r>
    <r>
      <rPr>
        <sz val="12"/>
        <color rgb="FFFF0000"/>
        <rFont val="Arial"/>
        <family val="2"/>
      </rPr>
      <t>, utvalg og innledning ved Dag Østerberg. Oslo: Pax, side 119-139 (21 s.).</t>
    </r>
  </si>
  <si>
    <r>
      <t>*Said, Edvard. 2003 [1978]. «Latent and Manifest Orientalism». I </t>
    </r>
    <r>
      <rPr>
        <i/>
        <sz val="12"/>
        <color rgb="FFFF0000"/>
        <rFont val="Arial"/>
        <family val="2"/>
      </rPr>
      <t>Orientalism</t>
    </r>
    <r>
      <rPr>
        <sz val="12"/>
        <color rgb="FFFF0000"/>
        <rFont val="Arial"/>
        <family val="2"/>
      </rPr>
      <t>. London: Penguin, side 201-210. (10s.)</t>
    </r>
  </si>
  <si>
    <r>
      <t>*Tönnies, Ferdinand 1990 (1978): “Vesenslinje og kårvilje” og «Gemeinschaft og Gesellschaft”. I Dag Østerberg (red.) </t>
    </r>
    <r>
      <rPr>
        <i/>
        <sz val="12"/>
        <color rgb="FFFF0000"/>
        <rFont val="Arial"/>
        <family val="2"/>
      </rPr>
      <t>Handling og Samfunn: Sosiologisk teori i utvalg</t>
    </r>
    <r>
      <rPr>
        <sz val="12"/>
        <color rgb="FFFF0000"/>
        <rFont val="Arial"/>
        <family val="2"/>
      </rPr>
      <t>. Oslo: Pax, side: 29-36, 71-86 (22 s.).</t>
    </r>
  </si>
  <si>
    <r>
      <t>*Weber, Max 1978 (1925): “Ethnic groups.” I</t>
    </r>
    <r>
      <rPr>
        <i/>
        <sz val="12"/>
        <color rgb="FFFF0000"/>
        <rFont val="Arial"/>
        <family val="2"/>
      </rPr>
      <t> Economy and Society</t>
    </r>
    <r>
      <rPr>
        <sz val="12"/>
        <color rgb="FFFF0000"/>
        <rFont val="Arial"/>
        <family val="2"/>
      </rPr>
      <t>, vol. I. Berkeley: University of California Press, side 385-398 (14 s)</t>
    </r>
  </si>
  <si>
    <r>
      <t>*Weber, Max (1990 [1978]): "Vestens rasjonalitet" i </t>
    </r>
    <r>
      <rPr>
        <i/>
        <sz val="12"/>
        <color rgb="FFFF0000"/>
        <rFont val="Arial"/>
        <family val="2"/>
      </rPr>
      <t>Handling og Samfunn: Sosiologisk teori i utvalg</t>
    </r>
    <r>
      <rPr>
        <sz val="12"/>
        <color rgb="FFFF0000"/>
        <rFont val="Arial"/>
        <family val="2"/>
      </rPr>
      <t>, Oslo: Pax Forlag. Side 103-114 (11 s.).</t>
    </r>
  </si>
  <si>
    <r>
      <t>@Hoecker-Drysdale, Susan 2011: “Harriet Martineau.” I </t>
    </r>
    <r>
      <rPr>
        <i/>
        <sz val="12"/>
        <color rgb="FFFF0000"/>
        <rFont val="Arial"/>
        <family val="2"/>
      </rPr>
      <t>The Wiley-Blackwell Companion to Major Social Theorists</t>
    </r>
    <r>
      <rPr>
        <sz val="12"/>
        <color rgb="FFFF0000"/>
        <rFont val="Arial"/>
        <family val="2"/>
      </rPr>
      <t>, redigert av George Ritzer og Jeffrey Stepnisky. London: Blackwell, side 61-95 (34 s.). (ebok)</t>
    </r>
  </si>
  <si>
    <r>
      <t>@Martineau, Harriet 1837. </t>
    </r>
    <r>
      <rPr>
        <i/>
        <sz val="12"/>
        <color rgb="FFFF0000"/>
        <rFont val="Arial"/>
        <family val="2"/>
      </rPr>
      <t>Society in America</t>
    </r>
    <r>
      <rPr>
        <sz val="12"/>
        <color rgb="FFFF0000"/>
        <rFont val="Arial"/>
        <family val="2"/>
      </rPr>
      <t>, Vol. 1. London: Saunders and Otley. Chapter 3. “Morals of Politics,” side 154-207 (53 s.) (ebok)</t>
    </r>
  </si>
  <si>
    <r>
      <t>@Said, Edvard 1977: “Orientalism.” </t>
    </r>
    <r>
      <rPr>
        <i/>
        <sz val="12"/>
        <color rgb="FFFF0000"/>
        <rFont val="Arial"/>
        <family val="2"/>
      </rPr>
      <t>The Georgia Review </t>
    </r>
    <r>
      <rPr>
        <sz val="12"/>
        <color rgb="FFFF0000"/>
        <rFont val="Arial"/>
        <family val="2"/>
      </rPr>
      <t>31(1): 162-186 (25 s.).</t>
    </r>
  </si>
  <si>
    <r>
      <t>@Nilsen, Rune Åkvik (1995): "Max Weber og det europeiske miraklet", </t>
    </r>
    <r>
      <rPr>
        <i/>
        <sz val="12"/>
        <color rgb="FFFF0000"/>
        <rFont val="Arial"/>
        <family val="2"/>
      </rPr>
      <t>Sosiologi i dag</t>
    </r>
    <r>
      <rPr>
        <sz val="12"/>
        <color rgb="FFFF0000"/>
        <rFont val="Arial"/>
        <family val="2"/>
      </rPr>
      <t>, nr. 2: 3-30 (27 s.).</t>
    </r>
  </si>
  <si>
    <t>UTGÅR: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</si>
</sst>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49" fontId="1" fillId="0" borderId="0" xfId="0" applyNumberFormat="1" applyFont="1" applyAlignment="1"/>
    <xf numFmtId="49" fontId="0" fillId="2" borderId="0" xfId="0" applyNumberFormat="1" applyFill="1" applyAlignment="1"/>
    <xf numFmtId="0" fontId="0" fillId="2" borderId="0" xfId="0" applyFill="1" applyAlignment="1"/>
    <xf numFmtId="49" fontId="1" fillId="0" borderId="1" xfId="0" applyNumberFormat="1" applyFont="1" applyBorder="1" applyAlignment="1"/>
    <xf numFmtId="0" fontId="0" fillId="0" borderId="1" xfId="0" applyBorder="1" applyAlignment="1"/>
    <xf numFmtId="49" fontId="0" fillId="0" borderId="0" xfId="0" applyNumberFormat="1" applyAlignment="1"/>
    <xf numFmtId="49" fontId="1" fillId="0" borderId="0" xfId="0" applyNumberFormat="1" applyFont="1" applyBorder="1" applyAlignment="1"/>
    <xf numFmtId="0" fontId="0" fillId="0" borderId="0" xfId="0" applyBorder="1" applyAlignment="1"/>
    <xf numFmtId="49" fontId="0" fillId="2" borderId="0" xfId="0" applyNumberFormat="1" applyFont="1" applyFill="1" applyAlignment="1"/>
    <xf numFmtId="49" fontId="0" fillId="0" borderId="0" xfId="0" applyNumberFormat="1" applyFont="1" applyAlignment="1"/>
    <xf numFmtId="49" fontId="0" fillId="0" borderId="0" xfId="0" applyNumberFormat="1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B13" sqref="B13"/>
    </sheetView>
  </sheetViews>
  <sheetFormatPr defaultRowHeight="15" x14ac:dyDescent="0.25"/>
  <cols>
    <col min="1" max="1" width="9.140625" style="8"/>
    <col min="2" max="2" width="26.42578125" style="2" customWidth="1"/>
    <col min="3" max="3" width="9.140625" style="2"/>
    <col min="4" max="4" width="81" style="2" customWidth="1"/>
    <col min="5" max="16384" width="9.140625" style="2"/>
  </cols>
  <sheetData>
    <row r="1" spans="1:5" x14ac:dyDescent="0.25">
      <c r="A1" s="3" t="s">
        <v>12</v>
      </c>
    </row>
    <row r="2" spans="1:5" s="5" customFormat="1" x14ac:dyDescent="0.25">
      <c r="A2" s="4" t="s">
        <v>26</v>
      </c>
      <c r="E2" s="5">
        <v>234</v>
      </c>
    </row>
    <row r="4" spans="1:5" s="7" customFormat="1" x14ac:dyDescent="0.25">
      <c r="A4" s="6" t="s">
        <v>60</v>
      </c>
    </row>
    <row r="5" spans="1:5" x14ac:dyDescent="0.25">
      <c r="A5" s="3" t="s">
        <v>62</v>
      </c>
    </row>
    <row r="6" spans="1:5" x14ac:dyDescent="0.25">
      <c r="A6" s="8" t="s">
        <v>23</v>
      </c>
    </row>
    <row r="7" spans="1:5" x14ac:dyDescent="0.25">
      <c r="A7" s="8" t="s">
        <v>28</v>
      </c>
    </row>
    <row r="8" spans="1:5" x14ac:dyDescent="0.25">
      <c r="A8" s="8" t="s">
        <v>24</v>
      </c>
    </row>
    <row r="9" spans="1:5" x14ac:dyDescent="0.25">
      <c r="A9" s="8" t="s">
        <v>61</v>
      </c>
    </row>
    <row r="11" spans="1:5" s="7" customFormat="1" x14ac:dyDescent="0.25">
      <c r="A11" s="6" t="s">
        <v>13</v>
      </c>
    </row>
    <row r="12" spans="1:5" s="10" customFormat="1" x14ac:dyDescent="0.25">
      <c r="A12" s="9" t="s">
        <v>67</v>
      </c>
    </row>
    <row r="13" spans="1:5" x14ac:dyDescent="0.25">
      <c r="B13" s="2" t="s">
        <v>6</v>
      </c>
      <c r="C13" s="2" t="s">
        <v>7</v>
      </c>
      <c r="E13" s="2">
        <f>24-13</f>
        <v>11</v>
      </c>
    </row>
    <row r="14" spans="1:5" x14ac:dyDescent="0.25">
      <c r="B14" s="2" t="s">
        <v>8</v>
      </c>
      <c r="C14" s="2" t="s">
        <v>9</v>
      </c>
      <c r="E14" s="2">
        <f>38-25</f>
        <v>13</v>
      </c>
    </row>
    <row r="15" spans="1:5" x14ac:dyDescent="0.25">
      <c r="B15" s="2" t="s">
        <v>10</v>
      </c>
      <c r="C15" s="2" t="s">
        <v>11</v>
      </c>
      <c r="E15" s="2">
        <f>65-48</f>
        <v>17</v>
      </c>
    </row>
    <row r="16" spans="1:5" s="5" customFormat="1" x14ac:dyDescent="0.25">
      <c r="A16" s="11"/>
      <c r="B16" s="5" t="s">
        <v>33</v>
      </c>
      <c r="E16" s="5">
        <f>119-99</f>
        <v>20</v>
      </c>
    </row>
    <row r="17" spans="1:17" x14ac:dyDescent="0.25">
      <c r="A17" s="8" t="s">
        <v>45</v>
      </c>
      <c r="E17" s="2">
        <v>36</v>
      </c>
    </row>
    <row r="18" spans="1:17" x14ac:dyDescent="0.25">
      <c r="A18" s="8" t="s">
        <v>3</v>
      </c>
      <c r="E18" s="2">
        <v>4</v>
      </c>
    </row>
    <row r="19" spans="1:17" s="5" customFormat="1" x14ac:dyDescent="0.25">
      <c r="A19" s="4" t="s">
        <v>35</v>
      </c>
      <c r="E19" s="5">
        <f>132-123</f>
        <v>9</v>
      </c>
    </row>
    <row r="20" spans="1:17" x14ac:dyDescent="0.25">
      <c r="A20" s="12"/>
    </row>
    <row r="21" spans="1:17" s="7" customFormat="1" x14ac:dyDescent="0.25">
      <c r="A21" s="6" t="s">
        <v>14</v>
      </c>
    </row>
    <row r="22" spans="1:17" x14ac:dyDescent="0.25">
      <c r="A22" s="8" t="s">
        <v>68</v>
      </c>
      <c r="O22" s="2">
        <f>146-115</f>
        <v>31</v>
      </c>
      <c r="P22" s="2">
        <f>161-150</f>
        <v>11</v>
      </c>
      <c r="Q22" s="2">
        <f>188-181</f>
        <v>7</v>
      </c>
    </row>
    <row r="23" spans="1:17" s="5" customFormat="1" x14ac:dyDescent="0.25">
      <c r="A23" s="4"/>
      <c r="B23" s="5" t="s">
        <v>46</v>
      </c>
      <c r="D23" s="4" t="s">
        <v>53</v>
      </c>
      <c r="E23" s="5">
        <f>22-7</f>
        <v>15</v>
      </c>
    </row>
    <row r="24" spans="1:17" x14ac:dyDescent="0.25">
      <c r="B24" s="2" t="s">
        <v>47</v>
      </c>
      <c r="D24" s="8" t="s">
        <v>54</v>
      </c>
      <c r="E24" s="2">
        <f>34-23</f>
        <v>11</v>
      </c>
    </row>
    <row r="25" spans="1:17" x14ac:dyDescent="0.25">
      <c r="B25" s="2" t="s">
        <v>48</v>
      </c>
      <c r="D25" s="8" t="s">
        <v>55</v>
      </c>
      <c r="E25" s="2">
        <f>79-43</f>
        <v>36</v>
      </c>
    </row>
    <row r="26" spans="1:17" x14ac:dyDescent="0.25">
      <c r="B26" s="2" t="s">
        <v>49</v>
      </c>
      <c r="D26" s="8" t="s">
        <v>52</v>
      </c>
      <c r="E26" s="2">
        <f>102-91</f>
        <v>11</v>
      </c>
    </row>
    <row r="27" spans="1:17" x14ac:dyDescent="0.25">
      <c r="B27" s="2" t="s">
        <v>50</v>
      </c>
      <c r="D27" s="8" t="s">
        <v>51</v>
      </c>
      <c r="E27" s="2">
        <f>113-103</f>
        <v>10</v>
      </c>
    </row>
    <row r="28" spans="1:17" x14ac:dyDescent="0.25">
      <c r="B28" s="2" t="s">
        <v>56</v>
      </c>
      <c r="D28" s="8" t="s">
        <v>57</v>
      </c>
      <c r="E28" s="2">
        <f>162-126</f>
        <v>36</v>
      </c>
    </row>
    <row r="29" spans="1:17" x14ac:dyDescent="0.25">
      <c r="B29" s="2" t="s">
        <v>59</v>
      </c>
      <c r="D29" s="8" t="s">
        <v>58</v>
      </c>
      <c r="E29" s="2">
        <f>184-163</f>
        <v>21</v>
      </c>
    </row>
    <row r="30" spans="1:17" s="5" customFormat="1" x14ac:dyDescent="0.25">
      <c r="A30" s="4" t="s">
        <v>63</v>
      </c>
      <c r="E30" s="5">
        <f>203-195</f>
        <v>8</v>
      </c>
    </row>
    <row r="31" spans="1:17" x14ac:dyDescent="0.25">
      <c r="A31" s="8" t="s">
        <v>1</v>
      </c>
      <c r="E31" s="2">
        <f>201-188</f>
        <v>13</v>
      </c>
    </row>
    <row r="32" spans="1:17" x14ac:dyDescent="0.25">
      <c r="A32" s="8" t="s">
        <v>2</v>
      </c>
      <c r="E32" s="2">
        <f>29-3</f>
        <v>26</v>
      </c>
    </row>
    <row r="33" spans="1:5" s="5" customFormat="1" x14ac:dyDescent="0.25">
      <c r="A33" s="4" t="s">
        <v>30</v>
      </c>
      <c r="E33" s="5">
        <f>37-32</f>
        <v>5</v>
      </c>
    </row>
    <row r="34" spans="1:5" s="5" customFormat="1" x14ac:dyDescent="0.25">
      <c r="A34" s="4" t="s">
        <v>31</v>
      </c>
      <c r="E34" s="5">
        <f>43-38</f>
        <v>5</v>
      </c>
    </row>
    <row r="35" spans="1:5" s="5" customFormat="1" x14ac:dyDescent="0.25">
      <c r="A35" s="4" t="s">
        <v>32</v>
      </c>
      <c r="E35" s="5">
        <f>115-110</f>
        <v>5</v>
      </c>
    </row>
    <row r="37" spans="1:5" s="7" customFormat="1" x14ac:dyDescent="0.25">
      <c r="A37" s="6" t="s">
        <v>15</v>
      </c>
    </row>
    <row r="38" spans="1:5" s="10" customFormat="1" x14ac:dyDescent="0.25">
      <c r="A38" s="13" t="s">
        <v>69</v>
      </c>
    </row>
    <row r="39" spans="1:5" x14ac:dyDescent="0.25">
      <c r="B39" s="2" t="s">
        <v>16</v>
      </c>
      <c r="C39" s="2" t="s">
        <v>19</v>
      </c>
      <c r="E39" s="2">
        <f>70-51</f>
        <v>19</v>
      </c>
    </row>
    <row r="40" spans="1:5" x14ac:dyDescent="0.25">
      <c r="B40" s="2" t="s">
        <v>17</v>
      </c>
      <c r="C40" s="2" t="s">
        <v>20</v>
      </c>
      <c r="E40" s="2">
        <f>88-71</f>
        <v>17</v>
      </c>
    </row>
    <row r="41" spans="1:5" x14ac:dyDescent="0.25">
      <c r="B41" s="2" t="s">
        <v>18</v>
      </c>
      <c r="C41" s="2" t="s">
        <v>21</v>
      </c>
      <c r="E41" s="2">
        <f>104-89</f>
        <v>15</v>
      </c>
    </row>
    <row r="42" spans="1:5" x14ac:dyDescent="0.25">
      <c r="B42" s="2" t="s">
        <v>71</v>
      </c>
      <c r="C42" s="2" t="s">
        <v>70</v>
      </c>
      <c r="E42" s="2">
        <v>10</v>
      </c>
    </row>
    <row r="43" spans="1:5" s="5" customFormat="1" ht="20.25" customHeight="1" x14ac:dyDescent="0.25">
      <c r="A43" s="4" t="s">
        <v>29</v>
      </c>
      <c r="E43" s="5">
        <f>122-116</f>
        <v>6</v>
      </c>
    </row>
    <row r="44" spans="1:5" s="5" customFormat="1" x14ac:dyDescent="0.25">
      <c r="A44" s="4" t="s">
        <v>36</v>
      </c>
      <c r="E44" s="5">
        <f>141-137</f>
        <v>4</v>
      </c>
    </row>
    <row r="45" spans="1:5" ht="20.25" customHeight="1" x14ac:dyDescent="0.25"/>
    <row r="46" spans="1:5" s="14" customFormat="1" x14ac:dyDescent="0.25">
      <c r="A46" s="6" t="s">
        <v>22</v>
      </c>
    </row>
    <row r="47" spans="1:5" x14ac:dyDescent="0.25">
      <c r="A47" s="8" t="s">
        <v>5</v>
      </c>
      <c r="E47" s="2">
        <f>140-127</f>
        <v>13</v>
      </c>
    </row>
    <row r="48" spans="1:5" x14ac:dyDescent="0.25">
      <c r="A48" s="8" t="s">
        <v>0</v>
      </c>
      <c r="E48" s="2">
        <f>83-69</f>
        <v>14</v>
      </c>
    </row>
    <row r="49" spans="1:6" s="5" customFormat="1" ht="18" customHeight="1" x14ac:dyDescent="0.25">
      <c r="A49" s="4" t="s">
        <v>73</v>
      </c>
      <c r="E49" s="5">
        <f>102-87</f>
        <v>15</v>
      </c>
      <c r="F49" s="5" t="s">
        <v>27</v>
      </c>
    </row>
    <row r="50" spans="1:6" ht="18" customHeight="1" x14ac:dyDescent="0.25"/>
    <row r="51" spans="1:6" s="7" customFormat="1" x14ac:dyDescent="0.25">
      <c r="A51" s="6" t="s">
        <v>65</v>
      </c>
    </row>
    <row r="52" spans="1:6" x14ac:dyDescent="0.25">
      <c r="A52" s="8" t="s">
        <v>43</v>
      </c>
      <c r="E52" s="2">
        <v>18</v>
      </c>
    </row>
    <row r="53" spans="1:6" x14ac:dyDescent="0.25">
      <c r="A53" s="8" t="s">
        <v>44</v>
      </c>
      <c r="E53" s="2">
        <v>21</v>
      </c>
    </row>
    <row r="55" spans="1:6" s="15" customFormat="1" x14ac:dyDescent="0.25">
      <c r="A55" s="6" t="s">
        <v>72</v>
      </c>
    </row>
    <row r="56" spans="1:6" x14ac:dyDescent="0.25">
      <c r="A56" s="2" t="s">
        <v>4</v>
      </c>
      <c r="E56" s="2">
        <f>447-441</f>
        <v>6</v>
      </c>
    </row>
    <row r="57" spans="1:6" s="5" customFormat="1" ht="14.25" customHeight="1" x14ac:dyDescent="0.25">
      <c r="A57" s="5" t="s">
        <v>25</v>
      </c>
      <c r="E57" s="5">
        <f>139-134</f>
        <v>5</v>
      </c>
    </row>
    <row r="59" spans="1:6" s="14" customFormat="1" x14ac:dyDescent="0.25">
      <c r="A59" s="6" t="s">
        <v>39</v>
      </c>
    </row>
    <row r="60" spans="1:6" s="5" customFormat="1" x14ac:dyDescent="0.25">
      <c r="A60" s="4" t="s">
        <v>40</v>
      </c>
      <c r="E60" s="5">
        <f>56-15</f>
        <v>41</v>
      </c>
    </row>
    <row r="61" spans="1:6" s="5" customFormat="1" x14ac:dyDescent="0.25">
      <c r="A61" s="4" t="s">
        <v>41</v>
      </c>
      <c r="E61" s="5">
        <f>272-235</f>
        <v>37</v>
      </c>
    </row>
    <row r="62" spans="1:6" x14ac:dyDescent="0.25">
      <c r="A62" s="8" t="s">
        <v>42</v>
      </c>
      <c r="E62" s="2">
        <f>132-117</f>
        <v>15</v>
      </c>
    </row>
    <row r="64" spans="1:6" s="14" customFormat="1" x14ac:dyDescent="0.25">
      <c r="A64" s="6" t="s">
        <v>66</v>
      </c>
    </row>
    <row r="65" spans="1:5" s="5" customFormat="1" x14ac:dyDescent="0.25">
      <c r="A65" s="4" t="s">
        <v>38</v>
      </c>
      <c r="E65" s="5">
        <v>22</v>
      </c>
    </row>
    <row r="66" spans="1:5" s="5" customFormat="1" x14ac:dyDescent="0.25">
      <c r="A66" s="4" t="s">
        <v>34</v>
      </c>
      <c r="E66" s="5">
        <v>19</v>
      </c>
    </row>
    <row r="67" spans="1:5" s="5" customFormat="1" x14ac:dyDescent="0.25">
      <c r="A67" s="4" t="s">
        <v>37</v>
      </c>
      <c r="E67" s="5">
        <v>14</v>
      </c>
    </row>
    <row r="69" spans="1:5" x14ac:dyDescent="0.25">
      <c r="D69" s="16" t="s">
        <v>64</v>
      </c>
      <c r="E69" s="16">
        <f>SUM(E2:E68)</f>
        <v>857</v>
      </c>
    </row>
    <row r="70" spans="1:5" x14ac:dyDescent="0.25">
      <c r="A70" s="8" t="s">
        <v>89</v>
      </c>
    </row>
    <row r="71" spans="1:5" x14ac:dyDescent="0.25">
      <c r="A71" s="1" t="s">
        <v>74</v>
      </c>
    </row>
    <row r="72" spans="1:5" x14ac:dyDescent="0.25">
      <c r="A72" s="1" t="s">
        <v>75</v>
      </c>
    </row>
    <row r="73" spans="1:5" x14ac:dyDescent="0.25">
      <c r="A73" s="1" t="s">
        <v>76</v>
      </c>
    </row>
    <row r="74" spans="1:5" x14ac:dyDescent="0.25">
      <c r="A74" s="1" t="s">
        <v>77</v>
      </c>
    </row>
    <row r="75" spans="1:5" x14ac:dyDescent="0.25">
      <c r="A75" s="1" t="s">
        <v>78</v>
      </c>
    </row>
    <row r="76" spans="1:5" x14ac:dyDescent="0.25">
      <c r="A76" s="1" t="s">
        <v>79</v>
      </c>
    </row>
    <row r="77" spans="1:5" x14ac:dyDescent="0.25">
      <c r="A77" s="1" t="s">
        <v>80</v>
      </c>
    </row>
    <row r="78" spans="1:5" x14ac:dyDescent="0.25">
      <c r="A78" s="1" t="s">
        <v>81</v>
      </c>
    </row>
    <row r="79" spans="1:5" x14ac:dyDescent="0.25">
      <c r="A79" s="1" t="s">
        <v>82</v>
      </c>
    </row>
    <row r="80" spans="1:5" x14ac:dyDescent="0.25">
      <c r="A80" s="1" t="s">
        <v>83</v>
      </c>
    </row>
    <row r="81" spans="1:1" x14ac:dyDescent="0.25">
      <c r="A81" s="1" t="s">
        <v>84</v>
      </c>
    </row>
    <row r="82" spans="1:1" x14ac:dyDescent="0.25">
      <c r="A82" s="1" t="s">
        <v>85</v>
      </c>
    </row>
    <row r="83" spans="1:1" x14ac:dyDescent="0.25">
      <c r="A83" s="1" t="s">
        <v>86</v>
      </c>
    </row>
    <row r="84" spans="1:1" x14ac:dyDescent="0.25">
      <c r="A84" s="1" t="s">
        <v>87</v>
      </c>
    </row>
    <row r="85" spans="1:1" x14ac:dyDescent="0.25">
      <c r="A85" s="1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Magne Flemmen</dc:creator>
  <cp:lastModifiedBy>Sebastian Tørnvall Andersen</cp:lastModifiedBy>
  <dcterms:created xsi:type="dcterms:W3CDTF">2018-09-19T09:20:08Z</dcterms:created>
  <dcterms:modified xsi:type="dcterms:W3CDTF">2018-09-24T12:22:33Z</dcterms:modified>
</cp:coreProperties>
</file>