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/>
  <mc:AlternateContent xmlns:mc="http://schemas.openxmlformats.org/markup-compatibility/2006">
    <mc:Choice Requires="x15">
      <x15ac:absPath xmlns:x15ac="http://schemas.microsoft.com/office/spreadsheetml/2010/11/ac" url="/Users/magne/Dropbox/jobb/undervisning/sos1003/"/>
    </mc:Choice>
  </mc:AlternateContent>
  <xr:revisionPtr revIDLastSave="0" documentId="8_{4D5EA139-AA82-4D42-8784-3F29094F4223}" xr6:coauthVersionLast="45" xr6:coauthVersionMax="45" xr10:uidLastSave="{00000000-0000-0000-0000-000000000000}"/>
  <bookViews>
    <workbookView xWindow="0" yWindow="460" windowWidth="25600" windowHeight="137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E55" i="1" l="1"/>
  <c r="E64" i="1" l="1"/>
  <c r="E28" i="1" l="1"/>
  <c r="E27" i="1"/>
  <c r="E26" i="1"/>
  <c r="E25" i="1"/>
  <c r="E24" i="1"/>
  <c r="E23" i="1"/>
  <c r="E45" i="1"/>
  <c r="E44" i="1"/>
  <c r="Q22" i="1"/>
  <c r="P22" i="1"/>
  <c r="O22" i="1"/>
  <c r="E17" i="1"/>
  <c r="E46" i="1"/>
  <c r="E16" i="1"/>
  <c r="E15" i="1"/>
  <c r="E14" i="1"/>
  <c r="E38" i="1"/>
  <c r="E37" i="1"/>
  <c r="E36" i="1"/>
  <c r="E69" i="1" l="1"/>
</calcChain>
</file>

<file path=xl/sharedStrings.xml><?xml version="1.0" encoding="utf-8"?>
<sst xmlns="http://schemas.openxmlformats.org/spreadsheetml/2006/main" count="83" uniqueCount="82">
  <si>
    <t>*Simmel, Georg (2001): Pengar og det moderne samfunnet, Sosiologi i dag nr.3:69-83</t>
  </si>
  <si>
    <t>*Collins, Randall (1988): Durkheimian Theory of Moral Solidarity, utdrag fra Collins, R., Theoretical Sociology, Orlando, Florida: Harcourt Brace &amp; Company. (188-201)</t>
  </si>
  <si>
    <t>*Collins, Randall (1992): The Nonrational Foundations of Rationality, utdrag fra Collins, R., Sociological Insight – An Introduction to Non-Obvious Sociology, New York &amp; Oxford: Oxford University Press. (3-29)</t>
  </si>
  <si>
    <t>*Engelstad, Fredrik (1990) ”En presisering av fremmedgjøringens dimensjoner”, utdrag fra Engelstad, F., Likhet og styring, Oslo: Universitetsforlaget. (221-224)</t>
  </si>
  <si>
    <t>*Nafstad, Petter (1996): George Herbert Mead, utdrag fra Nafstad, P., Europeisk filosofi – med retninger innenfor nyere sosialfilosofi, Oslo: Cappelen Akademisk Forlag. (441-447)</t>
  </si>
  <si>
    <t>*Simmel, Georg (1971): Sociability, i Levine, D.N. (Red.) Georg Simmel on Individuality and Social Forms, Chigago and London: The University of Chigago Press. (127-140)</t>
  </si>
  <si>
    <t>Borger og proletar (med Birkelands innledning)</t>
  </si>
  <si>
    <t>13-24</t>
  </si>
  <si>
    <t>Det fremmedgjorte arbeidet (m Birkelands innledning)</t>
  </si>
  <si>
    <t>25-38</t>
  </si>
  <si>
    <t>Den tyske ideologi</t>
  </si>
  <si>
    <t>48-65</t>
  </si>
  <si>
    <t>LÆREBOK</t>
  </si>
  <si>
    <t>MARX</t>
  </si>
  <si>
    <t>DURKHEIM:</t>
  </si>
  <si>
    <t>WEBER</t>
  </si>
  <si>
    <t>Klasse, stand, partier</t>
  </si>
  <si>
    <t>Herredømme</t>
  </si>
  <si>
    <t>Det legitime herredømmes tre rene typer</t>
  </si>
  <si>
    <t>51-70</t>
  </si>
  <si>
    <t>71-88</t>
  </si>
  <si>
    <t>89-104</t>
  </si>
  <si>
    <t>SIMMEL</t>
  </si>
  <si>
    <t>Weber, Max (1982): Makt og byråkrati, Oslo: Gyldendal Norsk Forlag.</t>
  </si>
  <si>
    <t xml:space="preserve">Birkeland, Åsmund (Red.,1992): Karl Marx: Arbeid, Kapital, Fremmedgjøring - Sentrale tekster av Karl Marx, Oslo: Falken Forlag. </t>
  </si>
  <si>
    <t>*Mead, Georg Herbert (1978) Lek, spill og den generaliserte andre. I Østberg (red) Handling og samfunn, 134-139</t>
  </si>
  <si>
    <t xml:space="preserve">Hughes, John A., Martin, Peter J. &amp; Sharrock, Wes W. (2003): Understanding Classical Sociology – Marx, Weber, Durkheim, London: SAGE Publications, 2. utgave. </t>
  </si>
  <si>
    <t>i Østerberg, D (red) Handling og samfunn, Pax 1978</t>
  </si>
  <si>
    <t xml:space="preserve">Østerberg, Dag (2016):  Sosiologiens nøkkelbegreper, Oslo: Cappelen Akademisk forlag. </t>
  </si>
  <si>
    <t>Hovedbegreper i Kapitalen (99-119)</t>
  </si>
  <si>
    <t>@Wallerstein, Immanuel (1997) Eurocentrism and its avatars: The dilemmas of social science. In Sociological Bulletin</t>
  </si>
  <si>
    <t>@ Malešević, Siniša (2004) Classical Sociological Theory and Ethnicity</t>
  </si>
  <si>
    <t>@Sydie, R.A. (1994) Sex and the sociological fathers. In Canadian Review of Sociology</t>
  </si>
  <si>
    <t>*Du Bois, W. E. B. 1903. The Souls of Black Folk. Champaign, Ill: Project Gutenberg, (“Of Our Spiritual Strivings.”), side 3-20. (18 s.)</t>
  </si>
  <si>
    <t>*Du Bois, W. E. B. 1903. Darkwater, Champaign, Ill: Project Gutenberg, (“The Souls of White Folk”), side 128-137 (21 s.)</t>
  </si>
  <si>
    <t>*Marx, Karl (1995 [1890]): "Forvandling av penger til kapital", i Marx Kapitalen 1. Oslo: Oktober,  side 171-206 (36 s.).</t>
  </si>
  <si>
    <t>Innledning 23-34</t>
  </si>
  <si>
    <t>Annet kapittel: Det egoisitske selvmord</t>
  </si>
  <si>
    <t>underkap V i Tredje kapitteL: Det egoistiske selvmord, familie og politikk</t>
  </si>
  <si>
    <t>Fjerde kapittal: Det altruistiske selvmord</t>
  </si>
  <si>
    <t>103-113</t>
  </si>
  <si>
    <t>91-102</t>
  </si>
  <si>
    <t>23-34</t>
  </si>
  <si>
    <t>43-79</t>
  </si>
  <si>
    <t>Femte kapittel: Det anmoiske selvmord</t>
  </si>
  <si>
    <t>126-162</t>
  </si>
  <si>
    <t>163-184</t>
  </si>
  <si>
    <t>Sjette kapittel: Selvmordets sosiale element</t>
  </si>
  <si>
    <t>BØKER</t>
  </si>
  <si>
    <t>Durkheim, Emile (2001) Selvmordert</t>
  </si>
  <si>
    <t>Utdragene fra disse er spesifisert under</t>
  </si>
  <si>
    <t>*Durkeheim, Emile (1978) Tenkningens sosiale vilkår. I Østerberg (red) Handling og samfunn.195-203</t>
  </si>
  <si>
    <t>TOTALT</t>
  </si>
  <si>
    <t>DU BOIS</t>
  </si>
  <si>
    <t>KLASSIKERNES BLINDSONER?</t>
  </si>
  <si>
    <t>Utdrag fra Birkeland, Åsmund: Karl Marx</t>
  </si>
  <si>
    <t>Utdrag fra Durkheim, Emile (3. utg. 2000): Selvmordet,</t>
  </si>
  <si>
    <t>Utdrag fra Weber, Makt og byråkrati</t>
  </si>
  <si>
    <t>107-115. 126-128</t>
  </si>
  <si>
    <t>(Deler av) Byråkrati</t>
  </si>
  <si>
    <t>MEAD</t>
  </si>
  <si>
    <t>Simmel, Georg (1978) Storbyene og åndslivet. i Østerberg, D (red) Handling og samfunn, Pax 1978</t>
  </si>
  <si>
    <t>*Weber, Max. 1978 [1925]. Ethnic groups. I Economy and Society, vol. I. Berkeley: University of California Press, side 385-398. (14 s)</t>
  </si>
  <si>
    <t>* Durkheim, Emile. (1982 [1915]). The Elementary Forms of the Religious Life. London: George Allen, side 36-47 (12 s.)</t>
  </si>
  <si>
    <t>*Seidman, Steven (2013) The colonial unconscious of classical sociology. I Julian Go (ed) Postcolonial Sociologies: A reader</t>
  </si>
  <si>
    <t>@Green, Dan &amp; Wortham, Robert (2017) The Sociological Insight of W.E.B. Du Bois. In Sociological Inquiry</t>
  </si>
  <si>
    <t>KVINNELIGE KLASSIKERE</t>
  </si>
  <si>
    <t>@Lengermann, Patricia Madoo &amp; Niebrugge-Brantley, Jill (2001) Classical Feminist Social Theory. I Ritzer &amp; Smart (eds) Handbook of social theory.</t>
  </si>
  <si>
    <t>"234"</t>
  </si>
  <si>
    <t>Bratton, John &amp; Denham, David (2017) Capitalism and classical social theory. University of Toronto Press</t>
  </si>
  <si>
    <t>"23"</t>
  </si>
  <si>
    <t>"6"</t>
  </si>
  <si>
    <t>"17"</t>
  </si>
  <si>
    <t>"19"</t>
  </si>
  <si>
    <t>"14"</t>
  </si>
  <si>
    <r>
      <t>@Martineau, Harriet 1837. </t>
    </r>
    <r>
      <rPr>
        <i/>
        <sz val="12"/>
        <color rgb="FFC00000"/>
        <rFont val="Arial"/>
        <family val="2"/>
      </rPr>
      <t>Society in America</t>
    </r>
    <r>
      <rPr>
        <sz val="12"/>
        <color rgb="FFC00000"/>
        <rFont val="Arial"/>
        <family val="2"/>
      </rPr>
      <t>, Vol. 1. London: Saunders and Otley. Chapter 3. “Morals of Politics,” side 154-207 (53 s.) (ebok)</t>
    </r>
  </si>
  <si>
    <t>"53"</t>
  </si>
  <si>
    <t>"8"</t>
  </si>
  <si>
    <t>*Gilman, Charlotte Perkins (1860-1935) -- Gender and social structure. Kap 4 i Lengermann &amp; Niebrugge (eds) Women founders of sociology. S-105-148</t>
  </si>
  <si>
    <r>
      <t xml:space="preserve"> *Larsen, Christian Stebak (2007) Georg Simmel. Kapittel 7 i </t>
    </r>
    <r>
      <rPr>
        <i/>
        <sz val="11"/>
        <color theme="1"/>
        <rFont val="Arial"/>
        <family val="2"/>
      </rPr>
      <t>Klassisk og moderne samfundsteori</t>
    </r>
  </si>
  <si>
    <t>"26"</t>
  </si>
  <si>
    <t>"13"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</si>
</sst>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trike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rgb="FF444444"/>
      <name val="Arial"/>
      <family val="2"/>
    </font>
    <font>
      <sz val="11"/>
      <color theme="9" tint="-0.249977111117893"/>
      <name val="Arial"/>
      <family val="2"/>
    </font>
    <font>
      <sz val="11"/>
      <color rgb="FFC00000"/>
      <name val="Arial"/>
      <family val="2"/>
    </font>
    <font>
      <sz val="12"/>
      <color rgb="FFC00000"/>
      <name val="Arial"/>
      <family val="2"/>
    </font>
    <font>
      <i/>
      <sz val="12"/>
      <color rgb="FFC00000"/>
      <name val="Arial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49" fontId="1" fillId="2" borderId="0" xfId="0" applyNumberFormat="1" applyFont="1" applyFill="1"/>
    <xf numFmtId="49" fontId="2" fillId="2" borderId="0" xfId="0" applyNumberFormat="1" applyFont="1" applyFill="1"/>
    <xf numFmtId="49" fontId="1" fillId="2" borderId="1" xfId="0" applyNumberFormat="1" applyFont="1" applyFill="1" applyBorder="1"/>
    <xf numFmtId="0" fontId="2" fillId="2" borderId="1" xfId="0" applyFont="1" applyFill="1" applyBorder="1"/>
    <xf numFmtId="49" fontId="1" fillId="2" borderId="0" xfId="0" applyNumberFormat="1" applyFont="1" applyFill="1" applyBorder="1"/>
    <xf numFmtId="0" fontId="2" fillId="2" borderId="0" xfId="0" applyFont="1" applyFill="1" applyBorder="1"/>
    <xf numFmtId="49" fontId="2" fillId="2" borderId="0" xfId="0" applyNumberFormat="1" applyFont="1" applyFill="1" applyBorder="1"/>
    <xf numFmtId="0" fontId="1" fillId="2" borderId="1" xfId="0" applyFont="1" applyFill="1" applyBorder="1"/>
    <xf numFmtId="0" fontId="3" fillId="2" borderId="1" xfId="0" applyFont="1" applyFill="1" applyBorder="1"/>
    <xf numFmtId="0" fontId="1" fillId="2" borderId="0" xfId="0" applyFont="1" applyFill="1" applyBorder="1"/>
    <xf numFmtId="0" fontId="1" fillId="2" borderId="0" xfId="0" applyFont="1" applyFill="1"/>
    <xf numFmtId="49" fontId="4" fillId="2" borderId="0" xfId="0" applyNumberFormat="1" applyFont="1" applyFill="1"/>
    <xf numFmtId="0" fontId="4" fillId="2" borderId="0" xfId="0" applyFont="1" applyFill="1"/>
    <xf numFmtId="49" fontId="5" fillId="0" borderId="0" xfId="0" applyNumberFormat="1" applyFont="1"/>
    <xf numFmtId="0" fontId="4" fillId="2" borderId="0" xfId="0" applyFont="1" applyFill="1" applyAlignment="1"/>
    <xf numFmtId="49" fontId="6" fillId="2" borderId="0" xfId="0" applyNumberFormat="1" applyFont="1" applyFill="1"/>
    <xf numFmtId="0" fontId="6" fillId="2" borderId="0" xfId="0" applyFont="1" applyFill="1" applyAlignment="1"/>
    <xf numFmtId="0" fontId="6" fillId="2" borderId="0" xfId="0" applyFont="1" applyFill="1"/>
    <xf numFmtId="49" fontId="7" fillId="2" borderId="0" xfId="0" applyNumberFormat="1" applyFont="1" applyFill="1"/>
    <xf numFmtId="0" fontId="7" fillId="2" borderId="0" xfId="0" applyFont="1" applyFill="1"/>
    <xf numFmtId="49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topLeftCell="A61" zoomScale="120" zoomScaleNormal="120" workbookViewId="0">
      <selection activeCell="D47" sqref="D47"/>
    </sheetView>
  </sheetViews>
  <sheetFormatPr baseColWidth="10" defaultColWidth="9.1640625" defaultRowHeight="14" x14ac:dyDescent="0.15"/>
  <cols>
    <col min="1" max="1" width="9.1640625" style="3"/>
    <col min="2" max="2" width="26.5" style="1" customWidth="1"/>
    <col min="3" max="3" width="9.1640625" style="1"/>
    <col min="4" max="4" width="113.33203125" style="1" customWidth="1"/>
    <col min="5" max="16384" width="9.1640625" style="1"/>
  </cols>
  <sheetData>
    <row r="1" spans="1:5" x14ac:dyDescent="0.15">
      <c r="A1" s="2" t="s">
        <v>12</v>
      </c>
    </row>
    <row r="2" spans="1:5" s="14" customFormat="1" x14ac:dyDescent="0.15">
      <c r="A2" s="13" t="s">
        <v>26</v>
      </c>
      <c r="B2" s="16"/>
      <c r="E2" s="14" t="s">
        <v>68</v>
      </c>
    </row>
    <row r="3" spans="1:5" s="19" customFormat="1" x14ac:dyDescent="0.15">
      <c r="A3" s="17" t="s">
        <v>69</v>
      </c>
      <c r="B3" s="18"/>
      <c r="E3" s="19">
        <v>424</v>
      </c>
    </row>
    <row r="5" spans="1:5" s="5" customFormat="1" x14ac:dyDescent="0.15">
      <c r="A5" s="4" t="s">
        <v>48</v>
      </c>
    </row>
    <row r="6" spans="1:5" x14ac:dyDescent="0.15">
      <c r="A6" s="2" t="s">
        <v>50</v>
      </c>
    </row>
    <row r="7" spans="1:5" x14ac:dyDescent="0.15">
      <c r="A7" s="3" t="s">
        <v>23</v>
      </c>
    </row>
    <row r="8" spans="1:5" x14ac:dyDescent="0.15">
      <c r="A8" s="3" t="s">
        <v>28</v>
      </c>
    </row>
    <row r="9" spans="1:5" x14ac:dyDescent="0.15">
      <c r="A9" s="3" t="s">
        <v>24</v>
      </c>
    </row>
    <row r="10" spans="1:5" x14ac:dyDescent="0.15">
      <c r="A10" s="3" t="s">
        <v>49</v>
      </c>
    </row>
    <row r="12" spans="1:5" s="5" customFormat="1" x14ac:dyDescent="0.15">
      <c r="A12" s="4" t="s">
        <v>13</v>
      </c>
    </row>
    <row r="13" spans="1:5" s="7" customFormat="1" x14ac:dyDescent="0.15">
      <c r="A13" s="6" t="s">
        <v>55</v>
      </c>
    </row>
    <row r="14" spans="1:5" x14ac:dyDescent="0.15">
      <c r="B14" s="1" t="s">
        <v>6</v>
      </c>
      <c r="C14" s="1" t="s">
        <v>7</v>
      </c>
      <c r="E14" s="1">
        <f>24-13</f>
        <v>11</v>
      </c>
    </row>
    <row r="15" spans="1:5" x14ac:dyDescent="0.15">
      <c r="B15" s="1" t="s">
        <v>8</v>
      </c>
      <c r="C15" s="1" t="s">
        <v>9</v>
      </c>
      <c r="E15" s="1">
        <f>38-25</f>
        <v>13</v>
      </c>
    </row>
    <row r="16" spans="1:5" x14ac:dyDescent="0.15">
      <c r="B16" s="1" t="s">
        <v>10</v>
      </c>
      <c r="C16" s="1" t="s">
        <v>11</v>
      </c>
      <c r="E16" s="1">
        <f>65-48</f>
        <v>17</v>
      </c>
    </row>
    <row r="17" spans="1:17" x14ac:dyDescent="0.15">
      <c r="B17" s="1" t="s">
        <v>29</v>
      </c>
      <c r="E17" s="1">
        <f>119-99</f>
        <v>20</v>
      </c>
    </row>
    <row r="18" spans="1:17" x14ac:dyDescent="0.15">
      <c r="A18" s="3" t="s">
        <v>35</v>
      </c>
      <c r="E18" s="1">
        <v>36</v>
      </c>
    </row>
    <row r="19" spans="1:17" x14ac:dyDescent="0.15">
      <c r="A19" s="3" t="s">
        <v>3</v>
      </c>
      <c r="E19" s="1">
        <v>4</v>
      </c>
    </row>
    <row r="21" spans="1:17" s="5" customFormat="1" x14ac:dyDescent="0.15">
      <c r="A21" s="4" t="s">
        <v>14</v>
      </c>
    </row>
    <row r="22" spans="1:17" x14ac:dyDescent="0.15">
      <c r="A22" s="3" t="s">
        <v>56</v>
      </c>
      <c r="O22" s="1">
        <f>146-115</f>
        <v>31</v>
      </c>
      <c r="P22" s="1">
        <f>161-150</f>
        <v>11</v>
      </c>
      <c r="Q22" s="1">
        <f>188-181</f>
        <v>7</v>
      </c>
    </row>
    <row r="23" spans="1:17" x14ac:dyDescent="0.15">
      <c r="B23" s="1" t="s">
        <v>36</v>
      </c>
      <c r="D23" s="3" t="s">
        <v>42</v>
      </c>
      <c r="E23" s="1">
        <f>34-23</f>
        <v>11</v>
      </c>
    </row>
    <row r="24" spans="1:17" x14ac:dyDescent="0.15">
      <c r="B24" s="1" t="s">
        <v>37</v>
      </c>
      <c r="D24" s="3" t="s">
        <v>43</v>
      </c>
      <c r="E24" s="1">
        <f>79-43</f>
        <v>36</v>
      </c>
    </row>
    <row r="25" spans="1:17" x14ac:dyDescent="0.15">
      <c r="B25" s="1" t="s">
        <v>38</v>
      </c>
      <c r="D25" s="3" t="s">
        <v>41</v>
      </c>
      <c r="E25" s="1">
        <f>102-91</f>
        <v>11</v>
      </c>
    </row>
    <row r="26" spans="1:17" x14ac:dyDescent="0.15">
      <c r="B26" s="1" t="s">
        <v>39</v>
      </c>
      <c r="D26" s="3" t="s">
        <v>40</v>
      </c>
      <c r="E26" s="1">
        <f>113-103</f>
        <v>10</v>
      </c>
    </row>
    <row r="27" spans="1:17" x14ac:dyDescent="0.15">
      <c r="B27" s="1" t="s">
        <v>44</v>
      </c>
      <c r="D27" s="3" t="s">
        <v>45</v>
      </c>
      <c r="E27" s="1">
        <f>162-126</f>
        <v>36</v>
      </c>
    </row>
    <row r="28" spans="1:17" x14ac:dyDescent="0.15">
      <c r="B28" s="1" t="s">
        <v>47</v>
      </c>
      <c r="D28" s="3" t="s">
        <v>46</v>
      </c>
      <c r="E28" s="1">
        <f>184-163</f>
        <v>21</v>
      </c>
    </row>
    <row r="29" spans="1:17" s="21" customFormat="1" x14ac:dyDescent="0.15">
      <c r="A29" s="20" t="s">
        <v>51</v>
      </c>
      <c r="E29" s="21" t="s">
        <v>77</v>
      </c>
    </row>
    <row r="30" spans="1:17" x14ac:dyDescent="0.15">
      <c r="A30" s="3" t="s">
        <v>63</v>
      </c>
      <c r="E30" s="1">
        <v>12</v>
      </c>
    </row>
    <row r="31" spans="1:17" s="21" customFormat="1" x14ac:dyDescent="0.15">
      <c r="A31" s="20" t="s">
        <v>1</v>
      </c>
      <c r="E31" s="21" t="s">
        <v>81</v>
      </c>
    </row>
    <row r="32" spans="1:17" s="21" customFormat="1" x14ac:dyDescent="0.15">
      <c r="A32" s="20" t="s">
        <v>2</v>
      </c>
      <c r="E32" s="21" t="s">
        <v>80</v>
      </c>
    </row>
    <row r="33" spans="1:6" x14ac:dyDescent="0.15">
      <c r="E33" s="14"/>
    </row>
    <row r="34" spans="1:6" s="5" customFormat="1" x14ac:dyDescent="0.15">
      <c r="A34" s="4" t="s">
        <v>15</v>
      </c>
    </row>
    <row r="35" spans="1:6" s="7" customFormat="1" x14ac:dyDescent="0.15">
      <c r="A35" s="8" t="s">
        <v>57</v>
      </c>
    </row>
    <row r="36" spans="1:6" x14ac:dyDescent="0.15">
      <c r="B36" s="1" t="s">
        <v>16</v>
      </c>
      <c r="C36" s="1" t="s">
        <v>19</v>
      </c>
      <c r="E36" s="1">
        <f>70-51</f>
        <v>19</v>
      </c>
    </row>
    <row r="37" spans="1:6" x14ac:dyDescent="0.15">
      <c r="B37" s="1" t="s">
        <v>17</v>
      </c>
      <c r="C37" s="1" t="s">
        <v>20</v>
      </c>
      <c r="E37" s="1">
        <f>88-71</f>
        <v>17</v>
      </c>
    </row>
    <row r="38" spans="1:6" x14ac:dyDescent="0.15">
      <c r="B38" s="1" t="s">
        <v>18</v>
      </c>
      <c r="C38" s="1" t="s">
        <v>21</v>
      </c>
      <c r="E38" s="1">
        <f>104-89</f>
        <v>15</v>
      </c>
    </row>
    <row r="39" spans="1:6" x14ac:dyDescent="0.15">
      <c r="B39" s="1" t="s">
        <v>59</v>
      </c>
      <c r="C39" s="1" t="s">
        <v>58</v>
      </c>
      <c r="E39" s="1">
        <v>10</v>
      </c>
    </row>
    <row r="40" spans="1:6" s="21" customFormat="1" x14ac:dyDescent="0.15">
      <c r="A40" s="20" t="s">
        <v>62</v>
      </c>
      <c r="E40" s="21" t="s">
        <v>74</v>
      </c>
    </row>
    <row r="41" spans="1:6" ht="20.25" customHeight="1" x14ac:dyDescent="0.15"/>
    <row r="42" spans="1:6" s="9" customFormat="1" x14ac:dyDescent="0.15">
      <c r="A42" s="4" t="s">
        <v>22</v>
      </c>
    </row>
    <row r="43" spans="1:6" s="11" customFormat="1" x14ac:dyDescent="0.15">
      <c r="A43" s="8" t="s">
        <v>79</v>
      </c>
      <c r="E43" s="7">
        <v>9</v>
      </c>
    </row>
    <row r="44" spans="1:6" x14ac:dyDescent="0.15">
      <c r="A44" s="3" t="s">
        <v>5</v>
      </c>
      <c r="E44" s="1">
        <f>140-127</f>
        <v>13</v>
      </c>
    </row>
    <row r="45" spans="1:6" x14ac:dyDescent="0.15">
      <c r="A45" s="3" t="s">
        <v>0</v>
      </c>
      <c r="E45" s="1">
        <f>83-69</f>
        <v>14</v>
      </c>
    </row>
    <row r="46" spans="1:6" ht="18" customHeight="1" x14ac:dyDescent="0.15">
      <c r="A46" s="3" t="s">
        <v>61</v>
      </c>
      <c r="E46" s="1">
        <f>102-87</f>
        <v>15</v>
      </c>
      <c r="F46" s="1" t="s">
        <v>27</v>
      </c>
    </row>
    <row r="47" spans="1:6" ht="18" customHeight="1" x14ac:dyDescent="0.15"/>
    <row r="48" spans="1:6" s="5" customFormat="1" x14ac:dyDescent="0.15">
      <c r="A48" s="4" t="s">
        <v>53</v>
      </c>
    </row>
    <row r="49" spans="1:5" x14ac:dyDescent="0.15">
      <c r="A49" s="3" t="s">
        <v>33</v>
      </c>
      <c r="E49" s="1">
        <v>18</v>
      </c>
    </row>
    <row r="50" spans="1:5" x14ac:dyDescent="0.15">
      <c r="A50" s="3" t="s">
        <v>34</v>
      </c>
      <c r="E50" s="1">
        <v>21</v>
      </c>
    </row>
    <row r="51" spans="1:5" s="21" customFormat="1" x14ac:dyDescent="0.15">
      <c r="A51" s="20" t="s">
        <v>65</v>
      </c>
      <c r="E51" s="21" t="s">
        <v>70</v>
      </c>
    </row>
    <row r="53" spans="1:5" s="10" customFormat="1" x14ac:dyDescent="0.15">
      <c r="A53" s="4" t="s">
        <v>60</v>
      </c>
    </row>
    <row r="54" spans="1:5" s="21" customFormat="1" x14ac:dyDescent="0.15">
      <c r="A54" s="21" t="s">
        <v>4</v>
      </c>
      <c r="E54" s="21" t="s">
        <v>71</v>
      </c>
    </row>
    <row r="55" spans="1:5" ht="14.25" customHeight="1" x14ac:dyDescent="0.15">
      <c r="A55" s="1" t="s">
        <v>25</v>
      </c>
      <c r="E55" s="1">
        <f>139-134</f>
        <v>5</v>
      </c>
    </row>
    <row r="56" spans="1:5" ht="14.25" customHeight="1" x14ac:dyDescent="0.15">
      <c r="A56" s="1"/>
    </row>
    <row r="57" spans="1:5" s="5" customFormat="1" ht="14.25" customHeight="1" x14ac:dyDescent="0.15">
      <c r="A57" s="9" t="s">
        <v>66</v>
      </c>
    </row>
    <row r="58" spans="1:5" s="7" customFormat="1" ht="14.25" customHeight="1" x14ac:dyDescent="0.15">
      <c r="A58" s="7" t="s">
        <v>78</v>
      </c>
      <c r="E58" s="7">
        <f>148-105</f>
        <v>43</v>
      </c>
    </row>
    <row r="59" spans="1:5" s="21" customFormat="1" ht="14.25" customHeight="1" x14ac:dyDescent="0.2">
      <c r="A59" s="22" t="s">
        <v>75</v>
      </c>
      <c r="E59" s="21" t="s">
        <v>76</v>
      </c>
    </row>
    <row r="60" spans="1:5" s="21" customFormat="1" ht="14.25" customHeight="1" x14ac:dyDescent="0.2">
      <c r="A60" s="22" t="s">
        <v>67</v>
      </c>
      <c r="E60" s="21" t="s">
        <v>72</v>
      </c>
    </row>
    <row r="61" spans="1:5" ht="14.25" customHeight="1" x14ac:dyDescent="0.2">
      <c r="A61" s="15"/>
    </row>
    <row r="63" spans="1:5" s="9" customFormat="1" x14ac:dyDescent="0.15">
      <c r="A63" s="4" t="s">
        <v>54</v>
      </c>
    </row>
    <row r="64" spans="1:5" s="11" customFormat="1" x14ac:dyDescent="0.15">
      <c r="A64" s="8" t="s">
        <v>64</v>
      </c>
      <c r="E64" s="11">
        <f>54-35</f>
        <v>19</v>
      </c>
    </row>
    <row r="65" spans="1:5" x14ac:dyDescent="0.15">
      <c r="A65" s="3" t="s">
        <v>32</v>
      </c>
      <c r="E65" s="1">
        <v>22</v>
      </c>
    </row>
    <row r="66" spans="1:5" s="21" customFormat="1" x14ac:dyDescent="0.15">
      <c r="A66" s="20" t="s">
        <v>30</v>
      </c>
      <c r="E66" s="21" t="s">
        <v>73</v>
      </c>
    </row>
    <row r="67" spans="1:5" s="21" customFormat="1" x14ac:dyDescent="0.15">
      <c r="A67" s="20" t="s">
        <v>31</v>
      </c>
      <c r="E67" s="21" t="s">
        <v>74</v>
      </c>
    </row>
    <row r="69" spans="1:5" x14ac:dyDescent="0.15">
      <c r="D69" s="12" t="s">
        <v>52</v>
      </c>
      <c r="E69" s="12">
        <f>SUM(E2:E68)</f>
        <v>902</v>
      </c>
    </row>
  </sheetData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Magne Flemmen</dc:creator>
  <cp:lastModifiedBy>Microsoft Office User</cp:lastModifiedBy>
  <cp:lastPrinted>2019-09-18T10:28:41Z</cp:lastPrinted>
  <dcterms:created xsi:type="dcterms:W3CDTF">2018-09-19T09:20:08Z</dcterms:created>
  <dcterms:modified xsi:type="dcterms:W3CDTF">2020-09-28T09:32:14Z</dcterms:modified>
</cp:coreProperties>
</file>