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magneof/Dropbox/jobb/undervisning/SOS1100/pensumforslag/"/>
    </mc:Choice>
  </mc:AlternateContent>
  <xr:revisionPtr revIDLastSave="0" documentId="8_{216E62D3-4AD5-E946-A8FC-10CC30CB467E}" xr6:coauthVersionLast="47" xr6:coauthVersionMax="47" xr10:uidLastSave="{00000000-0000-0000-0000-000000000000}"/>
  <bookViews>
    <workbookView xWindow="9160" yWindow="7360" windowWidth="28800" windowHeight="160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45" i="1"/>
  <c r="E62" i="1"/>
  <c r="E31" i="1"/>
  <c r="E29" i="1"/>
  <c r="E56" i="1"/>
  <c r="E44" i="1"/>
  <c r="E43" i="1"/>
  <c r="E37" i="1"/>
  <c r="E36" i="1"/>
  <c r="E14" i="1"/>
  <c r="E13" i="1"/>
  <c r="E5" i="1"/>
  <c r="E4" i="1"/>
  <c r="E12" i="1"/>
  <c r="E11" i="1"/>
  <c r="E52" i="1"/>
  <c r="E1" i="1" l="1"/>
  <c r="E59" i="1"/>
  <c r="E60" i="1"/>
  <c r="E47" i="1"/>
  <c r="H49" i="1" s="1"/>
  <c r="E54" i="1"/>
  <c r="H55" i="1" s="1"/>
  <c r="E41" i="1"/>
  <c r="E40" i="1"/>
  <c r="H44" i="1" s="1"/>
  <c r="E34" i="1"/>
  <c r="E33" i="1"/>
  <c r="E18" i="1"/>
  <c r="E27" i="1"/>
  <c r="H28" i="1" s="1"/>
  <c r="E22" i="1"/>
  <c r="H23" i="1" s="1"/>
  <c r="E17" i="1"/>
  <c r="E10" i="1"/>
  <c r="E9" i="1"/>
  <c r="E3" i="1"/>
  <c r="H4" i="1" s="1"/>
  <c r="G61" i="1" l="1"/>
  <c r="H34" i="1"/>
  <c r="H18" i="1"/>
  <c r="H11" i="1"/>
  <c r="E66" i="1"/>
</calcChain>
</file>

<file path=xl/sharedStrings.xml><?xml version="1.0" encoding="utf-8"?>
<sst xmlns="http://schemas.openxmlformats.org/spreadsheetml/2006/main" count="58" uniqueCount="58">
  <si>
    <t>Kapittel 1 i Dillon</t>
  </si>
  <si>
    <t>Kapittel 3 i Dillon</t>
  </si>
  <si>
    <t>Kapittel 4 i Dillon</t>
  </si>
  <si>
    <t>Kapittel 5 i Dillon</t>
  </si>
  <si>
    <t>Kap 7 i Dillon</t>
  </si>
  <si>
    <t>Kap 6 i Dillon</t>
  </si>
  <si>
    <t>Bytteteori, nettverk, rasjonell atkørteori</t>
  </si>
  <si>
    <t>Kap 8 i Dillon</t>
  </si>
  <si>
    <t>Kap 9 i Dillon</t>
  </si>
  <si>
    <t>Interaksjonisme og fenomenologi</t>
  </si>
  <si>
    <t xml:space="preserve"> Makt og forskjell: feminisme og postkolonialisme</t>
  </si>
  <si>
    <t>Kap 10 i Dillon</t>
  </si>
  <si>
    <t>Kap 12 i Dillon</t>
  </si>
  <si>
    <t>Bourdieu</t>
  </si>
  <si>
    <t>Kap 13 i Dillon</t>
  </si>
  <si>
    <t>Kap 11 i Dillon</t>
  </si>
  <si>
    <t>Foucault</t>
  </si>
  <si>
    <t>Globalisering og modernitet</t>
  </si>
  <si>
    <t>Kap 14 i Dillon</t>
  </si>
  <si>
    <t>Kap 15 i Dillon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</si>
  <si>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Marx, Weber og Durkheim 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</si>
  <si>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Marx, Weber og Durkheim 2</t>
    </r>
  </si>
  <si>
    <t>Kap 2 i Dillon</t>
  </si>
  <si>
    <t>Intro i Dillon</t>
  </si>
  <si>
    <r>
      <t>*Foucault, Michel (1982): The Subject and Power, Hubert L. Dreyfus og Paul Rabinow, red., </t>
    </r>
    <r>
      <rPr>
        <i/>
        <sz val="12"/>
        <color rgb="FF000000"/>
        <rFont val="Calibri"/>
        <family val="2"/>
        <scheme val="minor"/>
      </rPr>
      <t>Michel Foucault:</t>
    </r>
    <r>
      <rPr>
        <sz val="12"/>
        <color rgb="FF000000"/>
        <rFont val="Calibri"/>
        <family val="2"/>
        <scheme val="minor"/>
      </rPr>
      <t> </t>
    </r>
    <r>
      <rPr>
        <i/>
        <sz val="12"/>
        <color rgb="FF000000"/>
        <rFont val="Calibri"/>
        <family val="2"/>
        <scheme val="minor"/>
      </rPr>
      <t>Beyond Structuralism and Hermeneutics</t>
    </r>
    <r>
      <rPr>
        <sz val="12"/>
        <color rgb="FF000000"/>
        <rFont val="Calibri"/>
        <family val="2"/>
        <scheme val="minor"/>
      </rPr>
      <t>. New York: Harvester Wheatsheaf. (18 sider)</t>
    </r>
  </si>
  <si>
    <r>
      <t>*Foucault, Michel (1995): </t>
    </r>
    <r>
      <rPr>
        <i/>
        <sz val="12"/>
        <color rgb="FF000000"/>
        <rFont val="Calibri"/>
        <family val="2"/>
        <scheme val="minor"/>
      </rPr>
      <t>Seksualitetens historie</t>
    </r>
    <r>
      <rPr>
        <sz val="12"/>
        <color rgb="FF000000"/>
        <rFont val="Calibri"/>
        <family val="2"/>
        <scheme val="minor"/>
      </rPr>
      <t>. Halden: Eksil, s. 147-159. (14 sider)</t>
    </r>
  </si>
  <si>
    <r>
      <t>*Foucault, Michel (1999): </t>
    </r>
    <r>
      <rPr>
        <i/>
        <sz val="12"/>
        <color rgb="FF000000"/>
        <rFont val="Calibri"/>
        <family val="2"/>
        <scheme val="minor"/>
      </rPr>
      <t>Overvåkning og straff</t>
    </r>
    <r>
      <rPr>
        <sz val="12"/>
        <color rgb="FF000000"/>
        <rFont val="Calibri"/>
        <family val="2"/>
        <scheme val="minor"/>
      </rPr>
      <t>, Kapittel II. Oslo: Gyldendal, s. 155-175. (21 sider)</t>
    </r>
  </si>
  <si>
    <t>Foucault, Michel: "Panoptismen", fra Overvåkning og Straff</t>
  </si>
  <si>
    <t>Weber, Max "Klasse, stand, partier" i Makt og byråkrati</t>
  </si>
  <si>
    <t>Weber, Max "Det legitime herredømmets tre rene typer", i Makt og byråkrati</t>
  </si>
  <si>
    <t>Marx, Karl "Det fremmedgjorte arbeid", i Birkeland (red)</t>
  </si>
  <si>
    <t>Marx, Karl "Forvandling av penger til kapital", i Kapitalen</t>
  </si>
  <si>
    <t>Durkheim "What is a social fact?", i The Rules of Sociological Method</t>
  </si>
  <si>
    <t>VIL BRUKE DEN DANSKE OVERSETTELSEN MEN HAR DEN IKKE FOR HÅNDEN</t>
  </si>
  <si>
    <t>Durkheim, "Innledning" fra Selvmordet</t>
  </si>
  <si>
    <t>Hedström, P "The analytical tradition in sociology", i Dissecting the social</t>
  </si>
  <si>
    <t>Bourdieu P "Strukturer, habitus, praksiser", i Agora</t>
  </si>
  <si>
    <t>Goffman, E "Forord og innledning", i Vårt rollespil til daglig</t>
  </si>
  <si>
    <t>Goffman, E "Konklusjon", i Vårt rollespill til daglig</t>
  </si>
  <si>
    <t>Kritisk teori</t>
  </si>
  <si>
    <t>Smith, Dorothy "Introduction" og "Women's experience as a radical critique of sociology", i The conceptual practices of power</t>
  </si>
  <si>
    <t>Hall, Stuart (1996) "Cultural identity and diaspora"</t>
  </si>
  <si>
    <t>Habermas, Jürgen (1999): Handlinger, talehandlinger, språklig formidlet samhandling og livsverden. Fra Kraften i de bedre argumenter. Gyldendal: Oslo. (36 sider)</t>
  </si>
  <si>
    <t>Amerikanske klassikere: Pragmatisme, funksjonalisme, konfliktsosiologi</t>
  </si>
  <si>
    <t>Bourdieu, P "Kunnskap gjenom kroppen", i Meditasjoner</t>
  </si>
  <si>
    <t>Coleman, James S. (1986) Social Theory, Social Research, and a Theory of Action, American Journal of Sociology, Vol. 91:1309-1335.</t>
  </si>
  <si>
    <t>Granovetter, “The Strength of Weak Ties” (1973), full article, pp. 1360–1380.</t>
  </si>
  <si>
    <t>Merton, R.K. (1978): "Den selvoppfyllende spådom". I Østerberg (red.), Handling og samfunn. Oslo: Pax. Side 152-172. 21 sider.</t>
  </si>
  <si>
    <t>Beck, Ulrich "Varieties of second modernity", i Theory, Culture and Society</t>
  </si>
  <si>
    <t>Fraser, Nancy "Hva er kritisk ved kritisk teori? - Spørsmålet om Habermas og kjønn", i Agora</t>
  </si>
  <si>
    <t>Krais, Beate &amp; William, Jennifer Marston "The Gender Relationship in Bourdieu's Sociology", i SubStance</t>
  </si>
  <si>
    <t>Hung, Ho-Fung "World Capitalism, World Hegemony, World Empires", i Social Theory Now</t>
  </si>
  <si>
    <t>Said, Eward "Latent og manifest orientalisme", i Orientalismen</t>
  </si>
  <si>
    <t>Berger og Luckmann "Grunnlaget for kunnskap i hverdagen", i Den samfunnsskapte virkelighet</t>
  </si>
  <si>
    <t>https://www-jstor-org.ezproxy.uio.no/stable/2779798?s=&amp;seq=1#metadata_info_tab_contents</t>
  </si>
  <si>
    <t>Mills, C. Wright "Løftet", kap 1 i The Soiciological Imagination</t>
  </si>
  <si>
    <t>https://sosiologen.no/essay/oversatt/den-sosiologiske-fantasi-kapittel-1-loftet/</t>
  </si>
  <si>
    <t>EVENNTUELT NOE FRA CAPPELENS UPOPULÆRE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</si>
</sst>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5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zoomScale="120" zoomScaleNormal="120" workbookViewId="0">
      <selection activeCell="E67" sqref="E67"/>
    </sheetView>
  </sheetViews>
  <sheetFormatPr baseColWidth="10" defaultColWidth="9.1640625" defaultRowHeight="15" x14ac:dyDescent="0.2"/>
  <cols>
    <col min="1" max="1" width="7.5" customWidth="1"/>
    <col min="3" max="3" width="24.33203125" customWidth="1"/>
    <col min="4" max="4" width="60.83203125" customWidth="1"/>
    <col min="5" max="5" width="8.5" customWidth="1"/>
  </cols>
  <sheetData>
    <row r="1" spans="1:8" ht="16" x14ac:dyDescent="0.2">
      <c r="A1" s="1"/>
      <c r="B1" t="s">
        <v>23</v>
      </c>
      <c r="E1">
        <f>28-1</f>
        <v>27</v>
      </c>
    </row>
    <row r="2" spans="1:8" ht="16" x14ac:dyDescent="0.2">
      <c r="A2" s="3">
        <v>1</v>
      </c>
      <c r="B2" s="4" t="s">
        <v>20</v>
      </c>
      <c r="C2" s="3"/>
      <c r="D2" s="3"/>
      <c r="E2" s="3"/>
      <c r="F2" s="3"/>
      <c r="G2" s="3"/>
    </row>
    <row r="3" spans="1:8" x14ac:dyDescent="0.2">
      <c r="B3" t="s">
        <v>0</v>
      </c>
      <c r="E3">
        <f>75-31</f>
        <v>44</v>
      </c>
    </row>
    <row r="4" spans="1:8" ht="16" x14ac:dyDescent="0.2">
      <c r="A4" s="1"/>
      <c r="B4" t="s">
        <v>30</v>
      </c>
      <c r="E4">
        <f>38-25</f>
        <v>13</v>
      </c>
      <c r="H4">
        <f>SUM(E3:E7)</f>
        <v>92</v>
      </c>
    </row>
    <row r="5" spans="1:8" ht="16" x14ac:dyDescent="0.2">
      <c r="A5" s="1"/>
      <c r="B5" t="s">
        <v>31</v>
      </c>
      <c r="E5">
        <f>206-171</f>
        <v>35</v>
      </c>
    </row>
    <row r="6" spans="1:8" ht="16" x14ac:dyDescent="0.2">
      <c r="A6" s="1"/>
    </row>
    <row r="7" spans="1:8" ht="16" x14ac:dyDescent="0.2">
      <c r="A7" s="1"/>
    </row>
    <row r="8" spans="1:8" ht="16" x14ac:dyDescent="0.2">
      <c r="A8" s="5">
        <v>2</v>
      </c>
      <c r="B8" s="4" t="s">
        <v>21</v>
      </c>
      <c r="C8" s="3"/>
      <c r="D8" s="3"/>
      <c r="E8" s="3"/>
      <c r="F8" s="3"/>
      <c r="G8" s="3"/>
    </row>
    <row r="9" spans="1:8" ht="16" x14ac:dyDescent="0.2">
      <c r="A9" s="1"/>
      <c r="B9" t="s">
        <v>22</v>
      </c>
      <c r="E9">
        <f>112-75</f>
        <v>37</v>
      </c>
    </row>
    <row r="10" spans="1:8" ht="16" x14ac:dyDescent="0.2">
      <c r="A10" s="1"/>
      <c r="B10" t="s">
        <v>1</v>
      </c>
      <c r="E10">
        <f>148-113</f>
        <v>35</v>
      </c>
    </row>
    <row r="11" spans="1:8" ht="16" x14ac:dyDescent="0.2">
      <c r="A11" s="1"/>
      <c r="B11" t="s">
        <v>28</v>
      </c>
      <c r="E11">
        <f>70-51</f>
        <v>19</v>
      </c>
      <c r="H11">
        <f>SUM(E9:E15)</f>
        <v>127</v>
      </c>
    </row>
    <row r="12" spans="1:8" ht="16" x14ac:dyDescent="0.2">
      <c r="A12" s="1"/>
      <c r="B12" t="s">
        <v>29</v>
      </c>
      <c r="E12">
        <f>104-89</f>
        <v>15</v>
      </c>
    </row>
    <row r="13" spans="1:8" ht="16" x14ac:dyDescent="0.2">
      <c r="A13" s="1"/>
      <c r="B13" t="s">
        <v>32</v>
      </c>
      <c r="E13">
        <f>60-50</f>
        <v>10</v>
      </c>
      <c r="F13" t="s">
        <v>33</v>
      </c>
    </row>
    <row r="14" spans="1:8" ht="16" x14ac:dyDescent="0.2">
      <c r="A14" s="1"/>
      <c r="B14" t="s">
        <v>34</v>
      </c>
      <c r="E14">
        <f>34-23</f>
        <v>11</v>
      </c>
    </row>
    <row r="15" spans="1:8" ht="16" x14ac:dyDescent="0.2">
      <c r="A15" s="1"/>
    </row>
    <row r="16" spans="1:8" ht="16" x14ac:dyDescent="0.2">
      <c r="A16" s="5">
        <v>3</v>
      </c>
      <c r="B16" s="3" t="s">
        <v>43</v>
      </c>
      <c r="C16" s="3"/>
      <c r="D16" s="3"/>
      <c r="E16" s="3"/>
      <c r="F16" s="3"/>
      <c r="G16" s="3"/>
    </row>
    <row r="17" spans="1:8" ht="16" x14ac:dyDescent="0.2">
      <c r="A17" s="1"/>
      <c r="B17" t="s">
        <v>2</v>
      </c>
      <c r="E17">
        <f>178-149</f>
        <v>29</v>
      </c>
    </row>
    <row r="18" spans="1:8" ht="16" x14ac:dyDescent="0.2">
      <c r="A18" s="1"/>
      <c r="B18" t="s">
        <v>5</v>
      </c>
      <c r="E18">
        <f>230-211</f>
        <v>19</v>
      </c>
      <c r="H18">
        <f>SUM(E17:E20)</f>
        <v>90</v>
      </c>
    </row>
    <row r="19" spans="1:8" ht="16" x14ac:dyDescent="0.2">
      <c r="A19" s="1"/>
      <c r="B19" t="s">
        <v>47</v>
      </c>
      <c r="E19">
        <v>21</v>
      </c>
    </row>
    <row r="20" spans="1:8" ht="16" x14ac:dyDescent="0.2">
      <c r="A20" s="1"/>
      <c r="B20" t="s">
        <v>55</v>
      </c>
      <c r="D20" t="s">
        <v>56</v>
      </c>
      <c r="E20">
        <v>21</v>
      </c>
    </row>
    <row r="21" spans="1:8" ht="16" x14ac:dyDescent="0.2">
      <c r="A21" s="5">
        <v>4</v>
      </c>
      <c r="B21" s="3" t="s">
        <v>39</v>
      </c>
      <c r="C21" s="3"/>
      <c r="D21" s="3"/>
      <c r="E21" s="3"/>
      <c r="F21" s="3"/>
      <c r="G21" s="3"/>
    </row>
    <row r="22" spans="1:8" ht="16" x14ac:dyDescent="0.2">
      <c r="A22" s="1"/>
      <c r="B22" t="s">
        <v>3</v>
      </c>
      <c r="E22">
        <f>210-179</f>
        <v>31</v>
      </c>
    </row>
    <row r="23" spans="1:8" ht="16" x14ac:dyDescent="0.2">
      <c r="A23" s="1"/>
      <c r="B23" s="6" t="s">
        <v>49</v>
      </c>
      <c r="E23">
        <v>39</v>
      </c>
      <c r="H23">
        <f>SUM(E22:E25)</f>
        <v>106</v>
      </c>
    </row>
    <row r="24" spans="1:8" ht="16" x14ac:dyDescent="0.2">
      <c r="A24" s="1"/>
      <c r="B24" t="s">
        <v>42</v>
      </c>
      <c r="E24">
        <v>36</v>
      </c>
    </row>
    <row r="25" spans="1:8" ht="16" x14ac:dyDescent="0.2">
      <c r="A25" s="1"/>
    </row>
    <row r="26" spans="1:8" ht="16" x14ac:dyDescent="0.2">
      <c r="A26" s="5">
        <v>5</v>
      </c>
      <c r="B26" s="3" t="s">
        <v>6</v>
      </c>
      <c r="C26" s="3"/>
      <c r="D26" s="3"/>
      <c r="E26" s="3"/>
      <c r="F26" s="3"/>
      <c r="G26" s="3"/>
    </row>
    <row r="27" spans="1:8" ht="16" x14ac:dyDescent="0.2">
      <c r="A27" s="1"/>
      <c r="B27" t="s">
        <v>4</v>
      </c>
      <c r="E27">
        <f>254-231</f>
        <v>23</v>
      </c>
    </row>
    <row r="28" spans="1:8" ht="16" x14ac:dyDescent="0.2">
      <c r="A28" s="1"/>
      <c r="H28">
        <f>SUM(E27:E31)</f>
        <v>79</v>
      </c>
    </row>
    <row r="29" spans="1:8" ht="16" x14ac:dyDescent="0.2">
      <c r="A29" s="1"/>
      <c r="B29" t="s">
        <v>45</v>
      </c>
      <c r="D29" t="s">
        <v>54</v>
      </c>
      <c r="E29">
        <f>1335-1309</f>
        <v>26</v>
      </c>
    </row>
    <row r="30" spans="1:8" ht="16" x14ac:dyDescent="0.2">
      <c r="A30" s="1"/>
      <c r="B30" t="s">
        <v>35</v>
      </c>
      <c r="E30">
        <v>10</v>
      </c>
    </row>
    <row r="31" spans="1:8" ht="16" x14ac:dyDescent="0.2">
      <c r="A31" s="1"/>
      <c r="B31" t="s">
        <v>46</v>
      </c>
      <c r="E31">
        <f>1380-1360</f>
        <v>20</v>
      </c>
    </row>
    <row r="32" spans="1:8" ht="16" x14ac:dyDescent="0.2">
      <c r="A32" s="5">
        <v>6</v>
      </c>
      <c r="B32" s="3" t="s">
        <v>9</v>
      </c>
      <c r="C32" s="3"/>
      <c r="D32" s="3"/>
      <c r="E32" s="3"/>
      <c r="F32" s="3"/>
      <c r="G32" s="3"/>
    </row>
    <row r="33" spans="1:8" ht="16" x14ac:dyDescent="0.2">
      <c r="A33" s="1"/>
      <c r="B33" t="s">
        <v>7</v>
      </c>
      <c r="E33">
        <f>280-255</f>
        <v>25</v>
      </c>
    </row>
    <row r="34" spans="1:8" ht="16" x14ac:dyDescent="0.2">
      <c r="A34" s="1"/>
      <c r="B34" t="s">
        <v>8</v>
      </c>
      <c r="E34">
        <f>304-281</f>
        <v>23</v>
      </c>
      <c r="H34">
        <f>SUM(E33:E38)</f>
        <v>98</v>
      </c>
    </row>
    <row r="35" spans="1:8" ht="16" x14ac:dyDescent="0.2">
      <c r="A35" s="1"/>
    </row>
    <row r="36" spans="1:8" ht="16" x14ac:dyDescent="0.2">
      <c r="A36" s="1"/>
      <c r="B36" t="s">
        <v>37</v>
      </c>
      <c r="E36">
        <f>23-9</f>
        <v>14</v>
      </c>
    </row>
    <row r="37" spans="1:8" ht="16" x14ac:dyDescent="0.2">
      <c r="A37" s="1"/>
      <c r="B37" t="s">
        <v>38</v>
      </c>
      <c r="E37">
        <f>210-197</f>
        <v>13</v>
      </c>
    </row>
    <row r="38" spans="1:8" ht="16" x14ac:dyDescent="0.2">
      <c r="A38" s="1"/>
      <c r="B38" t="s">
        <v>53</v>
      </c>
      <c r="E38">
        <f>63-40</f>
        <v>23</v>
      </c>
    </row>
    <row r="39" spans="1:8" x14ac:dyDescent="0.2">
      <c r="A39" s="3">
        <v>7</v>
      </c>
      <c r="B39" s="3" t="s">
        <v>10</v>
      </c>
      <c r="C39" s="3"/>
      <c r="D39" s="3"/>
      <c r="E39" s="3"/>
      <c r="F39" s="3"/>
      <c r="G39" s="3"/>
    </row>
    <row r="40" spans="1:8" ht="16" x14ac:dyDescent="0.2">
      <c r="A40" s="1"/>
      <c r="B40" t="s">
        <v>11</v>
      </c>
      <c r="E40">
        <f>342-305</f>
        <v>37</v>
      </c>
    </row>
    <row r="41" spans="1:8" x14ac:dyDescent="0.2">
      <c r="B41" t="s">
        <v>12</v>
      </c>
      <c r="E41">
        <f>392-365</f>
        <v>27</v>
      </c>
    </row>
    <row r="43" spans="1:8" x14ac:dyDescent="0.2">
      <c r="B43" t="s">
        <v>40</v>
      </c>
      <c r="E43">
        <f>28-3</f>
        <v>25</v>
      </c>
    </row>
    <row r="44" spans="1:8" ht="16" x14ac:dyDescent="0.2">
      <c r="B44" s="6" t="s">
        <v>41</v>
      </c>
      <c r="E44">
        <f>237-222</f>
        <v>15</v>
      </c>
      <c r="F44" t="s">
        <v>57</v>
      </c>
      <c r="H44">
        <f>SUM(E40:E45)</f>
        <v>130</v>
      </c>
    </row>
    <row r="45" spans="1:8" ht="16" x14ac:dyDescent="0.2">
      <c r="B45" s="6" t="s">
        <v>52</v>
      </c>
      <c r="E45">
        <f>247-221</f>
        <v>26</v>
      </c>
    </row>
    <row r="46" spans="1:8" x14ac:dyDescent="0.2">
      <c r="A46" s="3">
        <v>8</v>
      </c>
      <c r="B46" s="3" t="s">
        <v>16</v>
      </c>
      <c r="C46" s="3"/>
      <c r="D46" s="3"/>
      <c r="E46" s="3"/>
      <c r="F46" s="3"/>
      <c r="G46" s="3"/>
    </row>
    <row r="47" spans="1:8" ht="16" x14ac:dyDescent="0.2">
      <c r="A47" s="1"/>
      <c r="B47" t="s">
        <v>15</v>
      </c>
      <c r="E47">
        <f>364-343</f>
        <v>21</v>
      </c>
    </row>
    <row r="48" spans="1:8" ht="16" x14ac:dyDescent="0.2">
      <c r="A48" s="1"/>
    </row>
    <row r="49" spans="1:8" ht="16" x14ac:dyDescent="0.2">
      <c r="A49" s="1"/>
      <c r="B49" s="6" t="s">
        <v>24</v>
      </c>
      <c r="E49">
        <v>18</v>
      </c>
      <c r="H49">
        <f>SUM(E47:E52)</f>
        <v>100</v>
      </c>
    </row>
    <row r="50" spans="1:8" ht="16" x14ac:dyDescent="0.2">
      <c r="A50" s="1"/>
      <c r="B50" s="6" t="s">
        <v>25</v>
      </c>
      <c r="E50">
        <v>14</v>
      </c>
    </row>
    <row r="51" spans="1:8" ht="16" x14ac:dyDescent="0.2">
      <c r="A51" s="1"/>
      <c r="B51" s="6" t="s">
        <v>26</v>
      </c>
      <c r="E51">
        <v>21</v>
      </c>
    </row>
    <row r="52" spans="1:8" ht="16" x14ac:dyDescent="0.2">
      <c r="A52" s="1"/>
      <c r="B52" s="6" t="s">
        <v>27</v>
      </c>
      <c r="E52">
        <f>202-176</f>
        <v>26</v>
      </c>
    </row>
    <row r="53" spans="1:8" ht="16" x14ac:dyDescent="0.2">
      <c r="A53" s="5">
        <v>9</v>
      </c>
      <c r="B53" s="3" t="s">
        <v>13</v>
      </c>
      <c r="C53" s="3"/>
      <c r="D53" s="3"/>
      <c r="E53" s="3"/>
      <c r="F53" s="3"/>
      <c r="G53" s="3"/>
    </row>
    <row r="54" spans="1:8" ht="16" x14ac:dyDescent="0.2">
      <c r="A54" s="2"/>
      <c r="B54" t="s">
        <v>14</v>
      </c>
      <c r="E54">
        <f>414-393</f>
        <v>21</v>
      </c>
    </row>
    <row r="55" spans="1:8" ht="16" x14ac:dyDescent="0.2">
      <c r="A55" s="2"/>
      <c r="B55" s="6" t="s">
        <v>36</v>
      </c>
      <c r="E55">
        <v>21</v>
      </c>
      <c r="H55">
        <f>SUM(E54:E57)</f>
        <v>93</v>
      </c>
    </row>
    <row r="56" spans="1:8" ht="16" x14ac:dyDescent="0.2">
      <c r="A56" s="2"/>
      <c r="B56" s="6" t="s">
        <v>44</v>
      </c>
      <c r="E56">
        <f>170-134</f>
        <v>36</v>
      </c>
    </row>
    <row r="57" spans="1:8" ht="16" x14ac:dyDescent="0.2">
      <c r="A57" s="2"/>
      <c r="B57" s="6" t="s">
        <v>50</v>
      </c>
      <c r="E57">
        <v>15</v>
      </c>
    </row>
    <row r="58" spans="1:8" ht="16" x14ac:dyDescent="0.2">
      <c r="A58" s="5">
        <v>10</v>
      </c>
      <c r="B58" s="3" t="s">
        <v>17</v>
      </c>
      <c r="C58" s="3"/>
      <c r="D58" s="3"/>
      <c r="E58" s="3"/>
      <c r="F58" s="3"/>
      <c r="G58" s="3"/>
    </row>
    <row r="59" spans="1:8" ht="16" x14ac:dyDescent="0.2">
      <c r="A59" s="1"/>
      <c r="B59" t="s">
        <v>18</v>
      </c>
      <c r="E59">
        <f>450-415</f>
        <v>35</v>
      </c>
    </row>
    <row r="60" spans="1:8" ht="16" x14ac:dyDescent="0.2">
      <c r="A60" s="1"/>
      <c r="B60" t="s">
        <v>19</v>
      </c>
      <c r="E60">
        <f>475-451</f>
        <v>24</v>
      </c>
    </row>
    <row r="61" spans="1:8" ht="16" x14ac:dyDescent="0.2">
      <c r="A61" s="1"/>
      <c r="B61" s="7" t="s">
        <v>48</v>
      </c>
      <c r="E61">
        <v>14</v>
      </c>
      <c r="G61">
        <f>SUM(E59:E62)</f>
        <v>97</v>
      </c>
    </row>
    <row r="62" spans="1:8" ht="16" x14ac:dyDescent="0.2">
      <c r="A62" s="1"/>
      <c r="B62" t="s">
        <v>51</v>
      </c>
      <c r="E62">
        <f>129-105</f>
        <v>24</v>
      </c>
    </row>
    <row r="63" spans="1:8" ht="16" x14ac:dyDescent="0.2">
      <c r="A63" s="1"/>
    </row>
    <row r="64" spans="1:8" ht="16" x14ac:dyDescent="0.2">
      <c r="A64" s="1"/>
    </row>
    <row r="66" spans="5:5" x14ac:dyDescent="0.2">
      <c r="E66">
        <f>SUM(E2:E65)</f>
        <v>1012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Magne Flemmen</dc:creator>
  <cp:lastModifiedBy>Microsoft Office User</cp:lastModifiedBy>
  <dcterms:created xsi:type="dcterms:W3CDTF">2021-09-20T11:58:34Z</dcterms:created>
  <dcterms:modified xsi:type="dcterms:W3CDTF">2021-09-24T09:35:47Z</dcterms:modified>
</cp:coreProperties>
</file>